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B&amp;A\BUDGET\84th Legislature\Monthly_Financial_Reports\2016_11_Jul\Reports for Distribution\"/>
    </mc:Choice>
  </mc:AlternateContent>
  <bookViews>
    <workbookView xWindow="-15" yWindow="5985" windowWidth="24030" windowHeight="3795" tabRatio="873"/>
  </bookViews>
  <sheets>
    <sheet name="Schedule 1" sheetId="11" r:id="rId1"/>
    <sheet name="Footnotes to Schedule 1" sheetId="15" r:id="rId2"/>
    <sheet name="Schedule 3" sheetId="14" r:id="rId3"/>
    <sheet name="Schedule 4" sheetId="12" r:id="rId4"/>
    <sheet name="Schedule 5" sheetId="17" r:id="rId5"/>
    <sheet name="Schedule 7" sheetId="18" r:id="rId6"/>
    <sheet name="Footnotes to Schedule 7" sheetId="19" r:id="rId7"/>
    <sheet name="Schedule 2" sheetId="28" r:id="rId8"/>
    <sheet name="Schedule 8" sheetId="26" r:id="rId9"/>
  </sheets>
  <definedNames>
    <definedName name="_1REPORT_1" localSheetId="5">#REF!</definedName>
    <definedName name="_3REPORT_1" localSheetId="7">#REF!</definedName>
    <definedName name="_3REPORT_1">#REF!</definedName>
    <definedName name="_xlnm._FilterDatabase" localSheetId="1" hidden="1">'Footnotes to Schedule 1'!#REF!</definedName>
    <definedName name="_xlnm._FilterDatabase" localSheetId="7" hidden="1">'Schedule 2'!$A$5:$P$41</definedName>
    <definedName name="_xlnm._FilterDatabase" localSheetId="2" hidden="1">'Schedule 3'!$A$5:$J$43</definedName>
    <definedName name="Capital" localSheetId="7">#REF!</definedName>
    <definedName name="Capital" localSheetId="5">#REF!</definedName>
    <definedName name="Capital">#REF!</definedName>
    <definedName name="Data">'Schedule 3'!$M$6:$M$38</definedName>
    <definedName name="FISCAL_YEAR" localSheetId="1">#REF!</definedName>
    <definedName name="FISCAL_YEAR" localSheetId="0">'Schedule 1'!#REF!</definedName>
    <definedName name="FISCAL_YEAR" localSheetId="7">#REF!</definedName>
    <definedName name="FISCAL_YEAR" localSheetId="2">'Schedule 3'!#REF!</definedName>
    <definedName name="FISCAL_YEAR" localSheetId="3">'Schedule 4'!#REF!</definedName>
    <definedName name="FISCAL_YEAR" localSheetId="4">'Schedule 5'!#REF!</definedName>
    <definedName name="FISCAL_YEAR" localSheetId="5">'Schedule 7'!#REF!</definedName>
    <definedName name="FISCAL_YEAR">#REF!</definedName>
    <definedName name="FISCAL_YEAR2" localSheetId="1">#REF!</definedName>
    <definedName name="FISCAL_YEAR2" localSheetId="0">'Schedule 1'!#REF!</definedName>
    <definedName name="FISCAL_YEAR2" localSheetId="7">#REF!</definedName>
    <definedName name="FISCAL_YEAR2" localSheetId="5">#REF!</definedName>
    <definedName name="FISCAL_YEAR2">#REF!</definedName>
    <definedName name="MOF_Link" localSheetId="7">#REF!</definedName>
    <definedName name="MOF_Link" localSheetId="5">#REF!</definedName>
    <definedName name="MOF_Link">#REF!</definedName>
    <definedName name="MOF_Link_Bud" localSheetId="7">#REF!</definedName>
    <definedName name="MOF_Link_Bud" localSheetId="5">#REF!</definedName>
    <definedName name="MOF_Link_Bud">#REF!</definedName>
    <definedName name="MOF_Link_Exp" localSheetId="7">#REF!</definedName>
    <definedName name="MOF_Link_Exp" localSheetId="5">#REF!</definedName>
    <definedName name="MOF_Link_Exp">#REF!</definedName>
    <definedName name="NvsASD" localSheetId="1">"V2008-02-29"</definedName>
    <definedName name="NvsASD" localSheetId="0">"V2009-03-31"</definedName>
    <definedName name="NvsASD" localSheetId="2">"V2009-03-31"</definedName>
    <definedName name="NvsASD" localSheetId="3">"V2009-03-31"</definedName>
    <definedName name="NvsASD" localSheetId="4">"V2009-03-31"</definedName>
    <definedName name="NvsASD" localSheetId="5">"V2008-12-31"</definedName>
    <definedName name="NvsASD">"V2009-02-28"</definedName>
    <definedName name="NvsAutoDrillOk">"VN"</definedName>
    <definedName name="NvsElapsedTime" localSheetId="1">0.000104166669188999</definedName>
    <definedName name="NvsElapsedTime" localSheetId="0">0.0000925925996853039</definedName>
    <definedName name="NvsElapsedTime" localSheetId="2">0.00844907407736173</definedName>
    <definedName name="NvsElapsedTime" localSheetId="3">0.0000231481462833472</definedName>
    <definedName name="NvsElapsedTime" localSheetId="4">0.0000231481462833472</definedName>
    <definedName name="NvsElapsedTime" localSheetId="5">0.0000231481462833472</definedName>
    <definedName name="NvsElapsedTime">0.0000347222230629995</definedName>
    <definedName name="NvsEndTime" localSheetId="1">39386.6215451389</definedName>
    <definedName name="NvsEndTime" localSheetId="0">39939.4283333333</definedName>
    <definedName name="NvsEndTime" localSheetId="2">39939.461099537</definedName>
    <definedName name="NvsEndTime" localSheetId="3">39939.4408796296</definedName>
    <definedName name="NvsEndTime" localSheetId="4">39939.4408796296</definedName>
    <definedName name="NvsEndTime" localSheetId="5">39846.5348148148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0">"M"</definedName>
    <definedName name="NvsSheetType" localSheetId="7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TransLed">"VN"</definedName>
    <definedName name="NvsTreeASD" localSheetId="1">"V2008-02-29"</definedName>
    <definedName name="NvsTreeASD" localSheetId="0">"V2009-03-31"</definedName>
    <definedName name="NvsTreeASD" localSheetId="2">"V2009-03-31"</definedName>
    <definedName name="NvsTreeASD" localSheetId="3">"V2009-03-31"</definedName>
    <definedName name="NvsTreeASD" localSheetId="4">"V2009-03-31"</definedName>
    <definedName name="NvsTreeASD" localSheetId="5">"V2008-12-31"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1">#REF!</definedName>
    <definedName name="PERIOD_ENDING" localSheetId="0">'Schedule 1'!#REF!</definedName>
    <definedName name="PERIOD_ENDING" localSheetId="7">#REF!</definedName>
    <definedName name="PERIOD_ENDING" localSheetId="2">'Schedule 3'!#REF!</definedName>
    <definedName name="PERIOD_ENDING" localSheetId="3">'Schedule 4'!#REF!</definedName>
    <definedName name="PERIOD_ENDING" localSheetId="4">'Schedule 5'!#REF!</definedName>
    <definedName name="PERIOD_ENDING" localSheetId="5">'Schedule 7'!#REF!</definedName>
    <definedName name="PERIOD_ENDING">#REF!</definedName>
    <definedName name="PERIOD_ENDING2" localSheetId="1">#REF!</definedName>
    <definedName name="PERIOD_ENDING2" localSheetId="0">'Schedule 1'!#REF!</definedName>
    <definedName name="PERIOD_ENDING2" localSheetId="7">#REF!</definedName>
    <definedName name="PERIOD_ENDING2" localSheetId="5">#REF!</definedName>
    <definedName name="PERIOD_ENDING2">#REF!</definedName>
    <definedName name="_xlnm.Print_Area" localSheetId="1">'Footnotes to Schedule 1'!$A$1:$I$39</definedName>
    <definedName name="_xlnm.Print_Area" localSheetId="6">'Footnotes to Schedule 7'!$A$1:$C$15</definedName>
    <definedName name="_xlnm.Print_Area" localSheetId="0">'Schedule 1'!$A$1:$L$49</definedName>
    <definedName name="_xlnm.Print_Area" localSheetId="7">'Schedule 2'!$A$1:$J$45</definedName>
    <definedName name="_xlnm.Print_Area" localSheetId="2">'Schedule 3'!$A$1:$J$48</definedName>
    <definedName name="_xlnm.Print_Area" localSheetId="3">'Schedule 4'!$A$1:$N$41</definedName>
    <definedName name="_xlnm.Print_Area" localSheetId="4">'Schedule 5'!$A$1:$N$41</definedName>
    <definedName name="_xlnm.Print_Area" localSheetId="5">'Schedule 7'!$A$1:$L$34</definedName>
    <definedName name="_xlnm.Print_Titles" localSheetId="1">'Footnotes to Schedule 1'!$1:$6</definedName>
    <definedName name="_xlnm.Print_Titles" localSheetId="0">'Schedule 1'!$1:$3</definedName>
    <definedName name="_xlnm.Print_Titles" localSheetId="7">'Schedule 2'!$1:$3</definedName>
    <definedName name="_xlnm.Print_Titles" localSheetId="2">'Schedule 3'!$1:$3</definedName>
    <definedName name="_xlnm.Print_Titles" localSheetId="3">'Schedule 4'!$1:$4</definedName>
    <definedName name="_xlnm.Print_Titles" localSheetId="4">'Schedule 5'!$1:$4</definedName>
    <definedName name="REPORT" localSheetId="7">#REF!</definedName>
    <definedName name="REPORT" localSheetId="5">#REF!</definedName>
    <definedName name="REPORT">#REF!</definedName>
    <definedName name="Z_46622DE0_E91A_4302_BCA7_5EE9B6F39336_.wvu.Rows" localSheetId="5" hidden="1">'Schedule 7'!$21:$22</definedName>
    <definedName name="Z_8F8E0CD0_CBCE_40E8_A79C_FFB34B5A61AC_.wvu.Rows" localSheetId="5" hidden="1">'Schedule 7'!$21:$22</definedName>
  </definedNames>
  <calcPr calcId="152511"/>
</workbook>
</file>

<file path=xl/calcChain.xml><?xml version="1.0" encoding="utf-8"?>
<calcChain xmlns="http://schemas.openxmlformats.org/spreadsheetml/2006/main">
  <c r="N37" i="12" l="1"/>
  <c r="N15" i="12"/>
  <c r="N16" i="12"/>
  <c r="N15" i="17"/>
  <c r="N12" i="17"/>
  <c r="N9" i="12"/>
  <c r="N17" i="12"/>
  <c r="N30" i="17"/>
  <c r="N36" i="12"/>
  <c r="N30" i="12"/>
  <c r="N35" i="17"/>
  <c r="N26" i="12"/>
  <c r="N10" i="12"/>
  <c r="N35" i="12"/>
  <c r="N25" i="17"/>
  <c r="N11" i="17"/>
  <c r="N24" i="17"/>
  <c r="N29" i="12"/>
  <c r="N9" i="17"/>
  <c r="N21" i="12"/>
  <c r="N10" i="17"/>
  <c r="N17" i="17"/>
  <c r="N11" i="12"/>
  <c r="N29" i="17"/>
  <c r="N26" i="17"/>
  <c r="N22" i="17"/>
  <c r="N21" i="17"/>
  <c r="N24" i="12"/>
  <c r="N18" i="17"/>
  <c r="N13" i="12"/>
  <c r="N12" i="12"/>
  <c r="N25" i="12"/>
  <c r="N22" i="12"/>
  <c r="N37" i="17"/>
  <c r="N19" i="12"/>
  <c r="N19" i="17"/>
  <c r="N6" i="12"/>
  <c r="N7" i="12" s="1"/>
  <c r="N16" i="17"/>
  <c r="N23" i="12"/>
  <c r="N18" i="12"/>
  <c r="N8" i="17"/>
  <c r="N14" i="12"/>
  <c r="N36" i="17"/>
  <c r="N14" i="17"/>
  <c r="N23" i="17"/>
  <c r="N13" i="17"/>
  <c r="N27" i="12" l="1"/>
  <c r="N20" i="17"/>
  <c r="N6" i="17"/>
  <c r="N7" i="17" s="1"/>
  <c r="N28" i="17"/>
  <c r="N31" i="17" s="1"/>
  <c r="N39" i="17"/>
  <c r="N40" i="17" s="1"/>
  <c r="N32" i="12"/>
  <c r="N33" i="12" s="1"/>
  <c r="N32" i="17"/>
  <c r="N33" i="17" s="1"/>
  <c r="N28" i="12"/>
  <c r="N31" i="12" s="1"/>
  <c r="N39" i="12"/>
  <c r="N27" i="17"/>
  <c r="N40" i="12"/>
  <c r="N34" i="17"/>
  <c r="N38" i="17" s="1"/>
  <c r="N34" i="12"/>
  <c r="N38" i="12" s="1"/>
  <c r="N8" i="12"/>
  <c r="N20" i="12" s="1"/>
  <c r="N41" i="12" l="1"/>
  <c r="N41" i="17"/>
</calcChain>
</file>

<file path=xl/sharedStrings.xml><?xml version="1.0" encoding="utf-8"?>
<sst xmlns="http://schemas.openxmlformats.org/spreadsheetml/2006/main" count="615" uniqueCount="319">
  <si>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</si>
  <si>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</si>
  <si>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</si>
  <si>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</si>
  <si>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</si>
  <si>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</si>
  <si>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</si>
  <si>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</si>
  <si>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</si>
  <si>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</si>
  <si>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</si>
  <si>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</si>
  <si>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</si>
  <si>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</si>
  <si>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</si>
  <si>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</si>
  <si>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</si>
  <si>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</si>
  <si>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</si>
  <si>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</si>
  <si>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</si>
  <si>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</si>
  <si>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</si>
  <si>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</si>
  <si>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</si>
  <si>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</si>
  <si>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</si>
  <si>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</si>
  <si>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</si>
  <si>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</si>
  <si>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</si>
  <si>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</si>
  <si>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</si>
  <si>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</si>
  <si>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</si>
  <si>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</si>
  <si>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</si>
  <si>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</si>
  <si>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</si>
  <si>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</si>
  <si>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</si>
  <si>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</si>
  <si>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</si>
  <si>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</si>
  <si>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</si>
  <si>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</si>
  <si>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</si>
  <si>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</si>
  <si>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</si>
  <si>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</si>
  <si>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</si>
  <si>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Completed CPS Investigations</t>
  </si>
  <si>
    <t>Ave. # of Children in FPS Conservatorship per Month Living in Out-of-Home Care</t>
  </si>
  <si>
    <t>Average Daily Investigative Caseload per CPS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</si>
  <si>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</si>
  <si>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</si>
  <si>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</si>
  <si>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</si>
  <si>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</si>
  <si>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</si>
  <si>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</si>
  <si>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</si>
  <si>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</si>
  <si>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</si>
  <si>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</si>
  <si>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</si>
  <si>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</si>
  <si>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</si>
  <si>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</si>
  <si>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</si>
  <si>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</si>
  <si>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</si>
  <si>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</si>
  <si>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</si>
  <si>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</si>
  <si>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</si>
  <si>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</si>
  <si>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</si>
  <si>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</si>
  <si>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</si>
  <si>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</si>
  <si>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</si>
  <si>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</si>
  <si>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</si>
  <si>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</si>
  <si>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</si>
  <si>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</si>
  <si>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</si>
  <si>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</si>
  <si>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</si>
  <si>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</si>
  <si>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</si>
  <si>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</si>
  <si>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</si>
  <si>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</si>
  <si>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</si>
  <si>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</si>
  <si>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</si>
  <si>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</si>
  <si>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</si>
  <si>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</si>
  <si>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</si>
  <si>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</si>
  <si>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</si>
  <si>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</si>
  <si>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</si>
  <si>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</si>
  <si>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</si>
  <si>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</si>
  <si>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</si>
  <si>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</si>
  <si>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</si>
  <si>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</si>
  <si>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</si>
  <si>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</si>
  <si>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</si>
  <si>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</si>
  <si>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</si>
  <si>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</si>
  <si>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</si>
  <si>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</si>
  <si>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</si>
  <si>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</si>
  <si>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</si>
  <si>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</si>
  <si>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</si>
  <si>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</si>
  <si>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</si>
  <si>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</si>
  <si>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</si>
  <si>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</si>
  <si>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</si>
  <si>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</si>
  <si>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</si>
  <si>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</si>
  <si>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</si>
  <si>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</si>
  <si>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</si>
  <si>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</si>
  <si>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</si>
  <si>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</si>
  <si>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</si>
  <si>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</si>
  <si>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</si>
  <si>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</si>
  <si>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</si>
  <si>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</si>
  <si>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</si>
  <si>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</si>
  <si>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</si>
  <si>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</si>
  <si>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</si>
  <si>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</si>
  <si>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</si>
  <si>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Adoption Subsidy/PCA Payments</t>
  </si>
  <si>
    <t>8008</t>
  </si>
  <si>
    <t>1</t>
  </si>
  <si>
    <t>2</t>
  </si>
  <si>
    <t>3</t>
  </si>
  <si>
    <t>6</t>
  </si>
  <si>
    <t>7</t>
  </si>
  <si>
    <t>93.778.003</t>
  </si>
  <si>
    <t>End of Worksheet.</t>
  </si>
  <si>
    <t>Other At-Risk Prevention Programs</t>
  </si>
  <si>
    <t>At-Risk Prevention Program Support</t>
  </si>
  <si>
    <t>93.643</t>
  </si>
  <si>
    <t>8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</si>
  <si>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</si>
  <si>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</si>
  <si>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</si>
  <si>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</si>
  <si>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</si>
  <si>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</si>
  <si>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</si>
  <si>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</si>
  <si>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</si>
  <si>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</si>
  <si>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</si>
  <si>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</si>
  <si>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</si>
  <si>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</si>
  <si>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</si>
  <si>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</si>
  <si>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</si>
  <si>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</si>
  <si>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</si>
  <si>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</si>
  <si>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</si>
  <si>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</si>
  <si>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</si>
  <si>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</si>
  <si>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 xml:space="preserve"> </t>
  </si>
  <si>
    <t>Current Month Adjustments</t>
  </si>
  <si>
    <t>Total Adjustments</t>
  </si>
  <si>
    <t>Prior Adjustments</t>
  </si>
  <si>
    <t xml:space="preserve">Total </t>
  </si>
  <si>
    <t xml:space="preserve">Prior </t>
  </si>
  <si>
    <t>Current Month</t>
  </si>
  <si>
    <t xml:space="preserve"> Adjustments</t>
  </si>
  <si>
    <t>Prior Month Adjustments</t>
  </si>
  <si>
    <t>Capital Project</t>
  </si>
  <si>
    <t>Total</t>
  </si>
  <si>
    <t>Grand Total</t>
  </si>
  <si>
    <t>Compter Devices Lease Payments</t>
  </si>
  <si>
    <t>IMPACT Upgrades</t>
  </si>
  <si>
    <t xml:space="preserve">Software Licenses </t>
  </si>
  <si>
    <t>CLASS Upgrades</t>
  </si>
  <si>
    <t>Casework System Modernization and Accessibility</t>
  </si>
  <si>
    <t>Current Month Notes:</t>
  </si>
  <si>
    <t>0802</t>
  </si>
  <si>
    <t>License Plate Trust Fund</t>
  </si>
  <si>
    <t>End of Worksheet</t>
  </si>
  <si>
    <t>STRATEGY</t>
  </si>
  <si>
    <t>9</t>
  </si>
  <si>
    <t>10</t>
  </si>
  <si>
    <t>11</t>
  </si>
  <si>
    <t>12</t>
  </si>
  <si>
    <t>G</t>
  </si>
  <si>
    <t>Average Number of Children (FTE) Served in Paid Foster Care per Month*</t>
  </si>
  <si>
    <t>*</t>
  </si>
  <si>
    <t>Average Number of STAR Youth Served per Month*</t>
  </si>
  <si>
    <t>Average Number of CYD Youth Served per Month*</t>
  </si>
  <si>
    <t>Prior Month Notes:</t>
  </si>
  <si>
    <t>B.1.2 Total</t>
  </si>
  <si>
    <t>FY 2016 Monthly Financial Report: Strategy Budget and Variance, All Funds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</si>
  <si>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</si>
  <si>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</si>
  <si>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</si>
  <si>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</si>
  <si>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</si>
  <si>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</si>
  <si>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</si>
  <si>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</si>
  <si>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</si>
  <si>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</si>
  <si>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G.1.1</t>
  </si>
  <si>
    <t>FY 2016 Monthly Financial Report:  Footnotes to MFR, Schedule 1</t>
  </si>
  <si>
    <t>FY 2016 Monthly Financial Report: Agency Budget and Variance, Detailed MOF</t>
  </si>
  <si>
    <t>FY 2016 Monthly Financial Report: Strategy Projections by MOF</t>
  </si>
  <si>
    <t>FY 2016 Monthly Financial Report: Strategy Variance by MOF</t>
  </si>
  <si>
    <t>FY 2016 Monthly Financial Report:  Capital Projects</t>
  </si>
  <si>
    <t>FY 2016 Monthly Financial Report: Full-Time Employee (FTE) Cap and Filled Positions</t>
  </si>
  <si>
    <t>Subtotal, Goal G: Indirect Administration</t>
  </si>
  <si>
    <t>Adj Cap and Current Month Paid Variance</t>
  </si>
  <si>
    <t>Substance Abuse Purchased Services</t>
  </si>
  <si>
    <t>Texas Families:  Together and Safe</t>
  </si>
  <si>
    <t>APS Purchased Emergency Client Services</t>
  </si>
  <si>
    <t>Agency-wide Automated Systems</t>
  </si>
  <si>
    <t>Subtotal, Goal G: Agency-wide Automated Systems</t>
  </si>
  <si>
    <t>*Appropriated includes Conference Committee</t>
  </si>
  <si>
    <t>Previous Month Footnotes</t>
  </si>
  <si>
    <t>FY 2016 Monthly Financial Report:  Select Performance Measures</t>
  </si>
  <si>
    <t>Target FY 2016 HB 1</t>
  </si>
  <si>
    <t>FY 2016       YTD Actual</t>
  </si>
  <si>
    <t>Variance (HB 1 vs. Projected)</t>
  </si>
  <si>
    <t>Number of Reports of APS In-Home Adult Abuse/Neglect/Exploitation</t>
  </si>
  <si>
    <t>Number of Reports of APS Facility Adult Abuse/Neglect/Exploitation</t>
  </si>
  <si>
    <t>Number of Completed APS In-Home Investigations</t>
  </si>
  <si>
    <t>Number of Completed Investigations in Facility Settings</t>
  </si>
  <si>
    <t>Average Daily Caseload per APS In-Home Worker - YTD</t>
  </si>
  <si>
    <t>Number of Completed Inspections of Child Care Facilities</t>
  </si>
  <si>
    <t>**</t>
  </si>
  <si>
    <t>Art IX, Sec 13.01, Federal Funds/Block Grants (2016-17 GAA) Fed Ent</t>
  </si>
  <si>
    <t>E</t>
  </si>
  <si>
    <t>A</t>
  </si>
  <si>
    <t>(1) Art IX, Sec 13.01, Federal Funds/Block Grants (2016-17 GAA) Fed Ent</t>
  </si>
  <si>
    <t>(2) Art IX, Sec. 18.58, Contingency for SB 206/HB2433</t>
  </si>
  <si>
    <t>C,D,E,G</t>
  </si>
  <si>
    <t>A,C,D,E,F,G,M</t>
  </si>
  <si>
    <t>A,C,D,E,F,G</t>
  </si>
  <si>
    <t>A,C,D,G</t>
  </si>
  <si>
    <t>A,C,D,E,G</t>
  </si>
  <si>
    <t>H</t>
  </si>
  <si>
    <t>Current Month Footnotes</t>
  </si>
  <si>
    <t>Projections Provided by HHSC System Forecasting.</t>
  </si>
  <si>
    <t>A,B,C,D,E,G,M</t>
  </si>
  <si>
    <t>Projected FTEs</t>
  </si>
  <si>
    <t>Adj Cap and Projected FTEs Variance</t>
  </si>
  <si>
    <t>Average Number of Children Provided Adoption Subsidy per Month*</t>
  </si>
  <si>
    <t>Title IVE Waiver</t>
  </si>
  <si>
    <t>FY 2016 Projected **</t>
  </si>
  <si>
    <t>F.1.1 Total</t>
  </si>
  <si>
    <t>F.1.2 Total</t>
  </si>
  <si>
    <t>F.1.3 Total</t>
  </si>
  <si>
    <t>F.1.4 Total</t>
  </si>
  <si>
    <t>YTD for #11-14 are projections provided by HHSC System Forecasting</t>
  </si>
  <si>
    <t>B.1.1 Total</t>
  </si>
  <si>
    <t>D.1.1 Total</t>
  </si>
  <si>
    <t>A.1.1 Total</t>
  </si>
  <si>
    <t>B.1.8 Total</t>
  </si>
  <si>
    <t>D.1.2 Total</t>
  </si>
  <si>
    <t>E.1.1 Total</t>
  </si>
  <si>
    <t>(3) Art IX, Sec 14.03(b), Limitation on Expenditures - Capital Budget (2016-17 GAA)</t>
  </si>
  <si>
    <t>Subtotal, Goal G: Agency-Wide Automated Systems</t>
  </si>
  <si>
    <t>E,U</t>
  </si>
  <si>
    <t>Child Care Licensing Fee Collection</t>
  </si>
  <si>
    <t>Administrative Systems</t>
  </si>
  <si>
    <t>PEI Databases</t>
  </si>
  <si>
    <t>Refresh Smart Phones</t>
  </si>
  <si>
    <t>13</t>
  </si>
  <si>
    <t>SWI Automated Call Distributor Replacement</t>
  </si>
  <si>
    <t>FINDRS</t>
  </si>
  <si>
    <t>1,3</t>
  </si>
  <si>
    <t>A,E,G</t>
  </si>
  <si>
    <t>Cybersecurity Advancement</t>
  </si>
  <si>
    <t>TITLE IVE WAIVER</t>
  </si>
  <si>
    <t>**Adjusted FTECAP includes 27.0 FTEs transferred from HHSC to DFPS for Prevention and Early Intervention Programs (12/01/15 letter.)</t>
  </si>
  <si>
    <t>93.505.000</t>
  </si>
  <si>
    <t>93.505.001</t>
  </si>
  <si>
    <t>MIECHV Home Visiting Program</t>
  </si>
  <si>
    <t>Hm Visiting Grnt-Competitive</t>
  </si>
  <si>
    <t>B</t>
  </si>
  <si>
    <t>B,E,T</t>
  </si>
  <si>
    <t>Art II, Special Provisions Relating to All Health and Human Services Agencies, Sec 10 (2016-17 GAA)</t>
  </si>
  <si>
    <t>C.1.5 Total</t>
  </si>
  <si>
    <t>LEGAL_NOTE_MFR</t>
  </si>
  <si>
    <t>LEGAL_CITE_MFR2</t>
  </si>
  <si>
    <t>Federal Funds 93.505 
MIECHV</t>
  </si>
  <si>
    <t>Data Through the End of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</si>
</sst>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[$€-2]* #,##0.00_);_([$€-2]* \(#,##0.00\);_([$€-2]* &quot;-&quot;??_)"/>
    <numFmt numFmtId="170" formatCode="0.0_);\(0.0\)"/>
    <numFmt numFmtId="171" formatCode="#,##0.0_);[Red]\(#,##0.0\)"/>
  </numFmts>
  <fonts count="7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3"/>
      <color indexed="10"/>
      <name val="Times New Roman"/>
      <family val="1"/>
    </font>
    <font>
      <b/>
      <sz val="12"/>
      <color indexed="9"/>
      <name val="Arial"/>
      <family val="2"/>
    </font>
    <font>
      <b/>
      <u/>
      <sz val="12"/>
      <name val="Times New Roman"/>
      <family val="1"/>
    </font>
    <font>
      <sz val="10"/>
      <name val="Helv"/>
      <charset val="204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2"/>
      <color rgb="FFFF0000"/>
      <name val="Times New Roman"/>
      <family val="1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b/>
      <sz val="10"/>
      <color theme="1"/>
      <name val="Arial"/>
      <family val="2"/>
    </font>
    <font>
      <sz val="10"/>
      <name val="Garamond"/>
      <family val="1"/>
    </font>
    <font>
      <sz val="12"/>
      <color rgb="FF0000FF"/>
      <name val="Times New Roman"/>
      <family val="1"/>
    </font>
    <font>
      <sz val="10"/>
      <name val="Garamond"/>
      <family val="1"/>
    </font>
    <font>
      <b/>
      <i/>
      <sz val="10"/>
      <color rgb="FFFF0000"/>
      <name val="Times New Roman"/>
      <family val="1"/>
    </font>
    <font>
      <sz val="12"/>
      <color indexed="9"/>
      <name val="Arial"/>
      <family val="2"/>
    </font>
  </fonts>
  <fills count="30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C0C0"/>
        <bgColor rgb="FF000000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934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7" fillId="0" borderId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1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0" fontId="41" fillId="0" borderId="0"/>
    <xf numFmtId="0" fontId="41" fillId="0" borderId="0"/>
    <xf numFmtId="0" fontId="1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0"/>
    <xf numFmtId="0" fontId="15" fillId="0" borderId="0"/>
    <xf numFmtId="0" fontId="15" fillId="0" borderId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3" fillId="24" borderId="18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62" fillId="11" borderId="18" applyNumberFormat="0" applyAlignment="0" applyProtection="0"/>
    <xf numFmtId="0" fontId="17" fillId="3" borderId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6" fillId="0" borderId="0"/>
    <xf numFmtId="0" fontId="16" fillId="0" borderId="0"/>
    <xf numFmtId="0" fontId="6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49" fillId="27" borderId="24" applyNumberFormat="0" applyFon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0" fontId="66" fillId="24" borderId="25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1">
      <alignment horizontal="center"/>
    </xf>
    <xf numFmtId="0" fontId="29" fillId="0" borderId="1">
      <alignment horizontal="center"/>
    </xf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0" fontId="28" fillId="2" borderId="0" applyNumberFormat="0" applyFon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/>
    <xf numFmtId="44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  <xf numFmtId="0" fontId="14" fillId="0" borderId="0"/>
    <xf numFmtId="0" fontId="13" fillId="0" borderId="0"/>
    <xf numFmtId="0" fontId="12" fillId="0" borderId="0"/>
    <xf numFmtId="0" fontId="70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16" fillId="0" borderId="0"/>
    <xf numFmtId="9" fontId="1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46" fillId="0" borderId="0"/>
    <xf numFmtId="0" fontId="46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308">
    <xf numFmtId="0" fontId="0" fillId="0" borderId="0" xfId="0"/>
    <xf numFmtId="0" fontId="21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24" fillId="0" borderId="0" xfId="0" applyFont="1" applyFill="1"/>
    <xf numFmtId="3" fontId="24" fillId="0" borderId="0" xfId="0" applyNumberFormat="1" applyFont="1" applyFill="1"/>
    <xf numFmtId="164" fontId="25" fillId="0" borderId="0" xfId="0" applyNumberFormat="1" applyFont="1" applyFill="1"/>
    <xf numFmtId="0" fontId="21" fillId="0" borderId="0" xfId="3" applyFont="1" applyAlignment="1">
      <alignment horizontal="center"/>
    </xf>
    <xf numFmtId="0" fontId="19" fillId="0" borderId="0" xfId="3" applyFont="1"/>
    <xf numFmtId="0" fontId="19" fillId="0" borderId="0" xfId="3" applyFont="1" applyFill="1"/>
    <xf numFmtId="0" fontId="27" fillId="0" borderId="0" xfId="3" applyFill="1"/>
    <xf numFmtId="166" fontId="30" fillId="0" borderId="0" xfId="1" applyNumberFormat="1" applyFont="1" applyFill="1" applyAlignment="1">
      <alignment horizontal="center"/>
    </xf>
    <xf numFmtId="0" fontId="30" fillId="0" borderId="0" xfId="3" applyFont="1" applyFill="1" applyAlignment="1">
      <alignment horizontal="center"/>
    </xf>
    <xf numFmtId="0" fontId="31" fillId="0" borderId="0" xfId="3" applyFont="1" applyFill="1"/>
    <xf numFmtId="0" fontId="21" fillId="0" borderId="0" xfId="0" applyFont="1" applyFill="1" applyBorder="1" applyAlignment="1">
      <alignment horizontal="centerContinuous"/>
    </xf>
    <xf numFmtId="0" fontId="33" fillId="0" borderId="0" xfId="3" applyFont="1" applyFill="1" applyAlignment="1">
      <alignment horizontal="center"/>
    </xf>
    <xf numFmtId="0" fontId="19" fillId="0" borderId="0" xfId="3" applyFont="1" applyFill="1" applyAlignment="1">
      <alignment wrapText="1"/>
    </xf>
    <xf numFmtId="0" fontId="21" fillId="3" borderId="3" xfId="3" applyFont="1" applyFill="1" applyBorder="1" applyAlignment="1">
      <alignment horizontal="center" wrapText="1"/>
    </xf>
    <xf numFmtId="43" fontId="32" fillId="0" borderId="0" xfId="1" applyFont="1" applyFill="1"/>
    <xf numFmtId="0" fontId="27" fillId="0" borderId="0" xfId="3" applyFill="1" applyBorder="1"/>
    <xf numFmtId="0" fontId="21" fillId="0" borderId="0" xfId="3" applyFont="1" applyFill="1"/>
    <xf numFmtId="0" fontId="21" fillId="0" borderId="0" xfId="3" applyFont="1" applyFill="1" applyBorder="1"/>
    <xf numFmtId="166" fontId="34" fillId="0" borderId="0" xfId="1" applyNumberFormat="1" applyFont="1" applyFill="1"/>
    <xf numFmtId="0" fontId="26" fillId="0" borderId="0" xfId="3" applyFont="1" applyFill="1"/>
    <xf numFmtId="0" fontId="20" fillId="0" borderId="0" xfId="3" applyFont="1" applyFill="1"/>
    <xf numFmtId="0" fontId="35" fillId="0" borderId="0" xfId="3" applyFont="1" applyFill="1" applyBorder="1"/>
    <xf numFmtId="0" fontId="21" fillId="0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5" fontId="24" fillId="0" borderId="0" xfId="0" applyNumberFormat="1" applyFont="1" applyFill="1"/>
    <xf numFmtId="37" fontId="24" fillId="0" borderId="0" xfId="0" applyNumberFormat="1" applyFont="1" applyFill="1"/>
    <xf numFmtId="164" fontId="24" fillId="0" borderId="0" xfId="0" applyNumberFormat="1" applyFont="1" applyFill="1"/>
    <xf numFmtId="0" fontId="1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19" fillId="0" borderId="0" xfId="0" applyNumberFormat="1" applyFont="1" applyFill="1" applyAlignment="1"/>
    <xf numFmtId="0" fontId="36" fillId="0" borderId="0" xfId="0" applyFont="1" applyFill="1"/>
    <xf numFmtId="3" fontId="19" fillId="0" borderId="0" xfId="0" applyNumberFormat="1" applyFont="1" applyFill="1"/>
    <xf numFmtId="0" fontId="3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7" fillId="0" borderId="0" xfId="0" applyFont="1" applyFill="1"/>
    <xf numFmtId="166" fontId="27" fillId="0" borderId="0" xfId="3" applyNumberFormat="1" applyFill="1"/>
    <xf numFmtId="0" fontId="0" fillId="0" borderId="0" xfId="0" applyBorder="1" applyAlignment="1">
      <alignment horizontal="centerContinuous"/>
    </xf>
    <xf numFmtId="49" fontId="27" fillId="0" borderId="0" xfId="3" applyNumberFormat="1" applyFill="1" applyAlignment="1">
      <alignment horizontal="left" indent="1"/>
    </xf>
    <xf numFmtId="49" fontId="33" fillId="0" borderId="0" xfId="3" applyNumberFormat="1" applyFont="1" applyFill="1" applyAlignment="1">
      <alignment horizontal="left" indent="1"/>
    </xf>
    <xf numFmtId="37" fontId="0" fillId="0" borderId="4" xfId="0" applyNumberFormat="1" applyBorder="1" applyAlignment="1">
      <alignment horizontal="center"/>
    </xf>
    <xf numFmtId="167" fontId="38" fillId="0" borderId="0" xfId="3" applyNumberFormat="1" applyFont="1" applyFill="1" applyBorder="1"/>
    <xf numFmtId="43" fontId="24" fillId="0" borderId="0" xfId="1" applyFont="1" applyFill="1"/>
    <xf numFmtId="43" fontId="36" fillId="0" borderId="0" xfId="1" applyFont="1" applyFill="1"/>
    <xf numFmtId="49" fontId="20" fillId="0" borderId="0" xfId="3" applyNumberFormat="1" applyFont="1" applyFill="1" applyAlignment="1">
      <alignment horizontal="left" wrapText="1"/>
    </xf>
    <xf numFmtId="0" fontId="39" fillId="4" borderId="8" xfId="0" applyFont="1" applyFill="1" applyBorder="1" applyAlignment="1">
      <alignment vertical="center"/>
    </xf>
    <xf numFmtId="49" fontId="20" fillId="0" borderId="0" xfId="3" applyNumberFormat="1" applyFont="1" applyFill="1" applyAlignment="1">
      <alignment wrapText="1"/>
    </xf>
    <xf numFmtId="0" fontId="21" fillId="3" borderId="3" xfId="0" applyFont="1" applyFill="1" applyBorder="1"/>
    <xf numFmtId="0" fontId="21" fillId="3" borderId="3" xfId="0" applyFont="1" applyFill="1" applyBorder="1" applyAlignment="1">
      <alignment horizontal="center"/>
    </xf>
    <xf numFmtId="3" fontId="21" fillId="3" borderId="3" xfId="0" applyNumberFormat="1" applyFont="1" applyFill="1" applyBorder="1" applyAlignment="1">
      <alignment horizontal="center"/>
    </xf>
    <xf numFmtId="3" fontId="21" fillId="3" borderId="3" xfId="0" applyNumberFormat="1" applyFont="1" applyFill="1" applyBorder="1" applyAlignment="1">
      <alignment horizontal="center" wrapText="1"/>
    </xf>
    <xf numFmtId="0" fontId="21" fillId="3" borderId="9" xfId="0" applyFont="1" applyFill="1" applyBorder="1"/>
    <xf numFmtId="3" fontId="21" fillId="3" borderId="9" xfId="0" applyNumberFormat="1" applyFont="1" applyFill="1" applyBorder="1" applyAlignment="1">
      <alignment horizontal="center"/>
    </xf>
    <xf numFmtId="3" fontId="21" fillId="3" borderId="7" xfId="0" applyNumberFormat="1" applyFont="1" applyFill="1" applyBorder="1"/>
    <xf numFmtId="3" fontId="21" fillId="3" borderId="7" xfId="0" applyNumberFormat="1" applyFont="1" applyFill="1" applyBorder="1" applyAlignment="1">
      <alignment horizontal="center"/>
    </xf>
    <xf numFmtId="3" fontId="21" fillId="3" borderId="6" xfId="0" applyNumberFormat="1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 vertical="center"/>
    </xf>
    <xf numFmtId="3" fontId="21" fillId="3" borderId="3" xfId="0" applyNumberFormat="1" applyFont="1" applyFill="1" applyBorder="1" applyAlignment="1">
      <alignment horizontal="center" vertical="center"/>
    </xf>
    <xf numFmtId="3" fontId="21" fillId="3" borderId="10" xfId="0" applyNumberFormat="1" applyFont="1" applyFill="1" applyBorder="1" applyAlignment="1">
      <alignment horizontal="center" vertical="center"/>
    </xf>
    <xf numFmtId="3" fontId="26" fillId="3" borderId="3" xfId="0" applyNumberFormat="1" applyFont="1" applyFill="1" applyBorder="1" applyAlignment="1">
      <alignment horizontal="center" vertical="center" wrapText="1"/>
    </xf>
    <xf numFmtId="5" fontId="21" fillId="0" borderId="3" xfId="0" applyNumberFormat="1" applyFont="1" applyFill="1" applyBorder="1" applyAlignment="1"/>
    <xf numFmtId="0" fontId="19" fillId="0" borderId="7" xfId="0" applyFont="1" applyFill="1" applyBorder="1" applyAlignment="1">
      <alignment horizontal="left"/>
    </xf>
    <xf numFmtId="3" fontId="20" fillId="0" borderId="15" xfId="0" quotePrefix="1" applyNumberFormat="1" applyFont="1" applyFill="1" applyBorder="1" applyAlignment="1">
      <alignment horizontal="center"/>
    </xf>
    <xf numFmtId="37" fontId="19" fillId="0" borderId="6" xfId="0" applyNumberFormat="1" applyFont="1" applyFill="1" applyBorder="1" applyAlignment="1"/>
    <xf numFmtId="3" fontId="26" fillId="3" borderId="10" xfId="0" applyNumberFormat="1" applyFont="1" applyFill="1" applyBorder="1" applyAlignment="1">
      <alignment horizontal="center" vertical="center" wrapText="1"/>
    </xf>
    <xf numFmtId="3" fontId="21" fillId="3" borderId="3" xfId="0" applyNumberFormat="1" applyFont="1" applyFill="1" applyBorder="1" applyAlignment="1">
      <alignment horizontal="center" vertical="center" wrapText="1"/>
    </xf>
    <xf numFmtId="0" fontId="19" fillId="0" borderId="6" xfId="3" applyFont="1" applyFill="1" applyBorder="1"/>
    <xf numFmtId="49" fontId="19" fillId="0" borderId="6" xfId="3" applyNumberFormat="1" applyFont="1" applyFill="1" applyBorder="1" applyAlignment="1">
      <alignment horizontal="left" indent="1"/>
    </xf>
    <xf numFmtId="166" fontId="19" fillId="0" borderId="6" xfId="1" quotePrefix="1" applyNumberFormat="1" applyFont="1" applyFill="1" applyBorder="1" applyAlignment="1">
      <alignment vertical="top"/>
    </xf>
    <xf numFmtId="167" fontId="19" fillId="0" borderId="6" xfId="2" applyNumberFormat="1" applyFont="1" applyFill="1" applyBorder="1"/>
    <xf numFmtId="49" fontId="19" fillId="0" borderId="6" xfId="2" applyNumberFormat="1" applyFont="1" applyFill="1" applyBorder="1" applyAlignment="1">
      <alignment horizontal="center"/>
    </xf>
    <xf numFmtId="166" fontId="19" fillId="0" borderId="6" xfId="1" applyNumberFormat="1" applyFont="1" applyFill="1" applyBorder="1" applyAlignment="1">
      <alignment vertical="top" wrapText="1"/>
    </xf>
    <xf numFmtId="166" fontId="19" fillId="0" borderId="6" xfId="1" applyNumberFormat="1" applyFont="1" applyFill="1" applyBorder="1"/>
    <xf numFmtId="49" fontId="19" fillId="0" borderId="6" xfId="1" applyNumberFormat="1" applyFont="1" applyFill="1" applyBorder="1" applyAlignment="1">
      <alignment horizontal="center"/>
    </xf>
    <xf numFmtId="0" fontId="21" fillId="0" borderId="3" xfId="3" applyFont="1" applyFill="1" applyBorder="1"/>
    <xf numFmtId="167" fontId="21" fillId="0" borderId="3" xfId="2" applyNumberFormat="1" applyFont="1" applyFill="1" applyBorder="1"/>
    <xf numFmtId="167" fontId="21" fillId="0" borderId="6" xfId="2" applyNumberFormat="1" applyFont="1" applyFill="1" applyBorder="1"/>
    <xf numFmtId="49" fontId="21" fillId="0" borderId="6" xfId="2" applyNumberFormat="1" applyFont="1" applyFill="1" applyBorder="1" applyAlignment="1">
      <alignment horizontal="center"/>
    </xf>
    <xf numFmtId="167" fontId="21" fillId="0" borderId="16" xfId="2" applyNumberFormat="1" applyFont="1" applyFill="1" applyBorder="1"/>
    <xf numFmtId="0" fontId="21" fillId="0" borderId="6" xfId="3" applyFont="1" applyFill="1" applyBorder="1"/>
    <xf numFmtId="0" fontId="19" fillId="0" borderId="2" xfId="3" applyFont="1" applyFill="1" applyBorder="1" applyAlignment="1">
      <alignment horizontal="left" indent="1"/>
    </xf>
    <xf numFmtId="0" fontId="26" fillId="0" borderId="2" xfId="3" applyFont="1" applyFill="1" applyBorder="1" applyAlignment="1">
      <alignment horizontal="left" indent="1"/>
    </xf>
    <xf numFmtId="167" fontId="26" fillId="0" borderId="6" xfId="2" applyNumberFormat="1" applyFont="1" applyFill="1" applyBorder="1"/>
    <xf numFmtId="49" fontId="26" fillId="0" borderId="6" xfId="2" applyNumberFormat="1" applyFont="1" applyFill="1" applyBorder="1" applyAlignment="1">
      <alignment horizontal="center"/>
    </xf>
    <xf numFmtId="0" fontId="19" fillId="0" borderId="15" xfId="3" applyFont="1" applyFill="1" applyBorder="1"/>
    <xf numFmtId="0" fontId="26" fillId="0" borderId="15" xfId="3" applyFont="1" applyFill="1" applyBorder="1"/>
    <xf numFmtId="0" fontId="21" fillId="0" borderId="0" xfId="3" applyFont="1" applyFill="1" applyAlignment="1">
      <alignment horizontal="centerContinuous"/>
    </xf>
    <xf numFmtId="0" fontId="21" fillId="0" borderId="3" xfId="3" applyFont="1" applyFill="1" applyBorder="1" applyAlignment="1">
      <alignment horizontal="left" indent="1"/>
    </xf>
    <xf numFmtId="0" fontId="21" fillId="0" borderId="16" xfId="3" applyFont="1" applyFill="1" applyBorder="1"/>
    <xf numFmtId="0" fontId="40" fillId="0" borderId="6" xfId="3" applyFont="1" applyFill="1" applyBorder="1"/>
    <xf numFmtId="5" fontId="24" fillId="0" borderId="6" xfId="0" applyNumberFormat="1" applyFont="1" applyFill="1" applyBorder="1"/>
    <xf numFmtId="5" fontId="25" fillId="0" borderId="3" xfId="0" applyNumberFormat="1" applyFont="1" applyFill="1" applyBorder="1"/>
    <xf numFmtId="5" fontId="25" fillId="0" borderId="3" xfId="0" applyNumberFormat="1" applyFont="1" applyFill="1" applyBorder="1" applyAlignment="1">
      <alignment horizontal="center"/>
    </xf>
    <xf numFmtId="37" fontId="24" fillId="0" borderId="6" xfId="0" applyNumberFormat="1" applyFont="1" applyFill="1" applyBorder="1"/>
    <xf numFmtId="37" fontId="24" fillId="0" borderId="12" xfId="0" applyNumberFormat="1" applyFont="1" applyFill="1" applyBorder="1"/>
    <xf numFmtId="3" fontId="24" fillId="0" borderId="7" xfId="0" applyNumberFormat="1" applyFont="1" applyFill="1" applyBorder="1"/>
    <xf numFmtId="3" fontId="24" fillId="0" borderId="6" xfId="0" applyNumberFormat="1" applyFont="1" applyFill="1" applyBorder="1"/>
    <xf numFmtId="5" fontId="25" fillId="0" borderId="7" xfId="0" applyNumberFormat="1" applyFont="1" applyFill="1" applyBorder="1"/>
    <xf numFmtId="37" fontId="24" fillId="0" borderId="6" xfId="0" applyNumberFormat="1" applyFont="1" applyFill="1" applyBorder="1" applyAlignment="1">
      <alignment horizontal="center"/>
    </xf>
    <xf numFmtId="5" fontId="25" fillId="0" borderId="3" xfId="0" applyNumberFormat="1" applyFont="1" applyFill="1" applyBorder="1" applyAlignment="1"/>
    <xf numFmtId="165" fontId="25" fillId="0" borderId="3" xfId="0" applyNumberFormat="1" applyFont="1" applyFill="1" applyBorder="1"/>
    <xf numFmtId="166" fontId="34" fillId="0" borderId="6" xfId="1" applyNumberFormat="1" applyFont="1" applyFill="1" applyBorder="1"/>
    <xf numFmtId="49" fontId="34" fillId="0" borderId="6" xfId="1" applyNumberFormat="1" applyFont="1" applyFill="1" applyBorder="1" applyAlignment="1">
      <alignment horizontal="center"/>
    </xf>
    <xf numFmtId="0" fontId="20" fillId="0" borderId="0" xfId="3" applyNumberFormat="1" applyFont="1" applyFill="1" applyAlignment="1">
      <alignment horizontal="left"/>
    </xf>
    <xf numFmtId="0" fontId="21" fillId="3" borderId="2" xfId="11" applyFont="1" applyFill="1" applyBorder="1" applyAlignment="1">
      <alignment horizontal="center"/>
    </xf>
    <xf numFmtId="3" fontId="21" fillId="3" borderId="2" xfId="11" applyNumberFormat="1" applyFont="1" applyFill="1" applyBorder="1" applyAlignment="1">
      <alignment horizontal="center"/>
    </xf>
    <xf numFmtId="3" fontId="21" fillId="3" borderId="12" xfId="11" applyNumberFormat="1" applyFont="1" applyFill="1" applyBorder="1" applyAlignment="1">
      <alignment horizontal="center"/>
    </xf>
    <xf numFmtId="0" fontId="19" fillId="0" borderId="7" xfId="10" applyFont="1" applyFill="1" applyBorder="1" applyAlignment="1">
      <alignment horizontal="left"/>
    </xf>
    <xf numFmtId="3" fontId="20" fillId="0" borderId="8" xfId="10" quotePrefix="1" applyNumberFormat="1" applyFont="1" applyFill="1" applyBorder="1" applyAlignment="1">
      <alignment horizontal="center"/>
    </xf>
    <xf numFmtId="0" fontId="19" fillId="0" borderId="6" xfId="10" applyFont="1" applyFill="1" applyBorder="1" applyAlignment="1">
      <alignment horizontal="left"/>
    </xf>
    <xf numFmtId="3" fontId="20" fillId="0" borderId="15" xfId="10" quotePrefix="1" applyNumberFormat="1" applyFont="1" applyFill="1" applyBorder="1" applyAlignment="1">
      <alignment horizontal="center"/>
    </xf>
    <xf numFmtId="1" fontId="20" fillId="0" borderId="15" xfId="10" quotePrefix="1" applyNumberFormat="1" applyFont="1" applyFill="1" applyBorder="1" applyAlignment="1">
      <alignment horizontal="center"/>
    </xf>
    <xf numFmtId="164" fontId="21" fillId="0" borderId="5" xfId="10" applyNumberFormat="1" applyFont="1" applyFill="1" applyBorder="1" applyAlignment="1">
      <alignment horizontal="left" indent="3"/>
    </xf>
    <xf numFmtId="164" fontId="26" fillId="0" borderId="3" xfId="10" quotePrefix="1" applyNumberFormat="1" applyFont="1" applyFill="1" applyBorder="1" applyAlignment="1">
      <alignment horizontal="center"/>
    </xf>
    <xf numFmtId="164" fontId="21" fillId="0" borderId="3" xfId="10" applyNumberFormat="1" applyFont="1" applyFill="1" applyBorder="1" applyAlignment="1">
      <alignment horizontal="left" indent="3"/>
    </xf>
    <xf numFmtId="164" fontId="26" fillId="0" borderId="3" xfId="10" applyNumberFormat="1" applyFont="1" applyFill="1" applyBorder="1" applyAlignment="1">
      <alignment horizontal="center"/>
    </xf>
    <xf numFmtId="164" fontId="19" fillId="0" borderId="6" xfId="10" applyNumberFormat="1" applyFont="1" applyFill="1" applyBorder="1" applyAlignment="1">
      <alignment horizontal="left"/>
    </xf>
    <xf numFmtId="164" fontId="20" fillId="0" borderId="0" xfId="10" quotePrefix="1" applyNumberFormat="1" applyFont="1" applyFill="1" applyBorder="1" applyAlignment="1">
      <alignment horizontal="center"/>
    </xf>
    <xf numFmtId="0" fontId="19" fillId="0" borderId="6" xfId="10" applyFont="1" applyFill="1" applyBorder="1"/>
    <xf numFmtId="0" fontId="20" fillId="0" borderId="0" xfId="10" quotePrefix="1" applyFont="1" applyFill="1" applyBorder="1" applyAlignment="1">
      <alignment horizontal="center"/>
    </xf>
    <xf numFmtId="0" fontId="19" fillId="0" borderId="6" xfId="10" applyFont="1" applyBorder="1"/>
    <xf numFmtId="0" fontId="20" fillId="0" borderId="0" xfId="10" quotePrefix="1" applyFont="1" applyBorder="1" applyAlignment="1">
      <alignment horizontal="center"/>
    </xf>
    <xf numFmtId="0" fontId="20" fillId="0" borderId="0" xfId="10" applyFont="1" applyBorder="1" applyAlignment="1">
      <alignment horizontal="center"/>
    </xf>
    <xf numFmtId="0" fontId="20" fillId="0" borderId="0" xfId="10" applyFont="1" applyBorder="1" applyAlignment="1">
      <alignment horizontal="center" wrapText="1"/>
    </xf>
    <xf numFmtId="164" fontId="21" fillId="0" borderId="14" xfId="10" applyNumberFormat="1" applyFont="1" applyFill="1" applyBorder="1" applyAlignment="1">
      <alignment horizontal="center"/>
    </xf>
    <xf numFmtId="5" fontId="24" fillId="0" borderId="6" xfId="10" applyNumberFormat="1" applyFont="1" applyFill="1" applyBorder="1" applyAlignment="1">
      <alignment horizontal="left"/>
    </xf>
    <xf numFmtId="5" fontId="24" fillId="0" borderId="2" xfId="10" applyNumberFormat="1" applyFont="1" applyFill="1" applyBorder="1" applyAlignment="1"/>
    <xf numFmtId="164" fontId="25" fillId="0" borderId="5" xfId="10" applyNumberFormat="1" applyFont="1" applyFill="1" applyBorder="1" applyAlignment="1">
      <alignment horizontal="left"/>
    </xf>
    <xf numFmtId="0" fontId="41" fillId="0" borderId="10" xfId="10" applyBorder="1" applyAlignment="1">
      <alignment horizontal="center"/>
    </xf>
    <xf numFmtId="37" fontId="24" fillId="0" borderId="6" xfId="10" applyNumberFormat="1" applyFont="1" applyFill="1" applyBorder="1" applyAlignment="1">
      <alignment horizontal="left"/>
    </xf>
    <xf numFmtId="37" fontId="24" fillId="0" borderId="2" xfId="10" applyNumberFormat="1" applyFont="1" applyFill="1" applyBorder="1" applyAlignment="1"/>
    <xf numFmtId="37" fontId="25" fillId="0" borderId="5" xfId="10" applyNumberFormat="1" applyFont="1" applyFill="1" applyBorder="1" applyAlignment="1">
      <alignment horizontal="left"/>
    </xf>
    <xf numFmtId="0" fontId="24" fillId="0" borderId="12" xfId="10" applyFont="1" applyFill="1" applyBorder="1" applyAlignment="1">
      <alignment horizontal="left"/>
    </xf>
    <xf numFmtId="0" fontId="24" fillId="0" borderId="13" xfId="10" applyFont="1" applyFill="1" applyBorder="1" applyAlignment="1"/>
    <xf numFmtId="164" fontId="24" fillId="0" borderId="14" xfId="10" applyNumberFormat="1" applyFont="1" applyFill="1" applyBorder="1" applyAlignment="1"/>
    <xf numFmtId="0" fontId="25" fillId="0" borderId="2" xfId="10" applyFont="1" applyFill="1" applyBorder="1" applyAlignment="1">
      <alignment horizontal="left"/>
    </xf>
    <xf numFmtId="0" fontId="24" fillId="0" borderId="0" xfId="10" applyFont="1" applyFill="1" applyBorder="1" applyAlignment="1"/>
    <xf numFmtId="0" fontId="42" fillId="0" borderId="2" xfId="10" applyFont="1" applyFill="1" applyBorder="1" applyAlignment="1">
      <alignment horizontal="left"/>
    </xf>
    <xf numFmtId="0" fontId="24" fillId="0" borderId="0" xfId="10" applyFont="1" applyFill="1" applyAlignment="1"/>
    <xf numFmtId="0" fontId="24" fillId="0" borderId="2" xfId="10" applyFont="1" applyFill="1" applyBorder="1" applyAlignment="1">
      <alignment horizontal="left"/>
    </xf>
    <xf numFmtId="164" fontId="24" fillId="0" borderId="2" xfId="10" applyNumberFormat="1" applyFont="1" applyFill="1" applyBorder="1" applyAlignment="1">
      <alignment horizontal="left"/>
    </xf>
    <xf numFmtId="164" fontId="43" fillId="0" borderId="0" xfId="10" applyNumberFormat="1" applyFont="1" applyFill="1" applyAlignment="1">
      <alignment horizontal="left"/>
    </xf>
    <xf numFmtId="0" fontId="24" fillId="0" borderId="6" xfId="10" applyFont="1" applyFill="1" applyBorder="1" applyAlignment="1"/>
    <xf numFmtId="0" fontId="24" fillId="0" borderId="2" xfId="10" applyFont="1" applyFill="1" applyBorder="1" applyAlignment="1"/>
    <xf numFmtId="164" fontId="24" fillId="0" borderId="9" xfId="10" applyNumberFormat="1" applyFont="1" applyFill="1" applyBorder="1" applyAlignment="1">
      <alignment horizontal="left"/>
    </xf>
    <xf numFmtId="164" fontId="24" fillId="0" borderId="11" xfId="10" applyNumberFormat="1" applyFont="1" applyFill="1" applyBorder="1" applyAlignment="1"/>
    <xf numFmtId="164" fontId="25" fillId="0" borderId="5" xfId="10" applyNumberFormat="1" applyFont="1" applyFill="1" applyBorder="1" applyAlignment="1"/>
    <xf numFmtId="164" fontId="25" fillId="0" borderId="14" xfId="10" applyNumberFormat="1" applyFont="1" applyFill="1" applyBorder="1" applyAlignment="1"/>
    <xf numFmtId="164" fontId="24" fillId="0" borderId="3" xfId="10" applyNumberFormat="1" applyFont="1" applyFill="1" applyBorder="1" applyAlignment="1"/>
    <xf numFmtId="5" fontId="24" fillId="0" borderId="6" xfId="0" applyNumberFormat="1" applyFont="1" applyFill="1" applyBorder="1" applyAlignment="1">
      <alignment horizontal="center"/>
    </xf>
    <xf numFmtId="49" fontId="21" fillId="3" borderId="3" xfId="3" applyNumberFormat="1" applyFont="1" applyFill="1" applyBorder="1" applyAlignment="1">
      <alignment horizontal="center" wrapText="1"/>
    </xf>
    <xf numFmtId="43" fontId="34" fillId="0" borderId="6" xfId="1" applyFont="1" applyFill="1" applyBorder="1" applyAlignment="1">
      <alignment horizontal="center"/>
    </xf>
    <xf numFmtId="43" fontId="21" fillId="0" borderId="6" xfId="1" applyFont="1" applyFill="1" applyBorder="1" applyAlignment="1">
      <alignment horizontal="center"/>
    </xf>
    <xf numFmtId="49" fontId="27" fillId="0" borderId="0" xfId="3" applyNumberFormat="1" applyFill="1"/>
    <xf numFmtId="0" fontId="25" fillId="0" borderId="0" xfId="3" applyFont="1" applyAlignment="1">
      <alignment horizontal="center"/>
    </xf>
    <xf numFmtId="0" fontId="24" fillId="0" borderId="0" xfId="3" applyFont="1"/>
    <xf numFmtId="37" fontId="19" fillId="0" borderId="7" xfId="0" applyNumberFormat="1" applyFont="1" applyFill="1" applyBorder="1" applyAlignment="1"/>
    <xf numFmtId="0" fontId="21" fillId="0" borderId="4" xfId="12" applyFont="1" applyFill="1" applyBorder="1" applyAlignment="1">
      <alignment horizontal="center"/>
    </xf>
    <xf numFmtId="0" fontId="19" fillId="0" borderId="6" xfId="12" applyFont="1" applyFill="1" applyBorder="1"/>
    <xf numFmtId="0" fontId="19" fillId="0" borderId="2" xfId="12" applyFont="1" applyFill="1" applyBorder="1"/>
    <xf numFmtId="168" fontId="19" fillId="0" borderId="7" xfId="16" applyNumberFormat="1" applyFont="1" applyFill="1" applyBorder="1"/>
    <xf numFmtId="164" fontId="21" fillId="0" borderId="5" xfId="12" applyNumberFormat="1" applyFont="1" applyFill="1" applyBorder="1" applyAlignment="1">
      <alignment horizontal="left" indent="3"/>
    </xf>
    <xf numFmtId="0" fontId="21" fillId="0" borderId="5" xfId="12" applyFont="1" applyFill="1" applyBorder="1"/>
    <xf numFmtId="168" fontId="21" fillId="0" borderId="3" xfId="16" applyNumberFormat="1" applyFont="1" applyFill="1" applyBorder="1"/>
    <xf numFmtId="168" fontId="19" fillId="0" borderId="6" xfId="16" applyNumberFormat="1" applyFont="1" applyFill="1" applyBorder="1"/>
    <xf numFmtId="164" fontId="21" fillId="0" borderId="14" xfId="12" applyNumberFormat="1" applyFont="1" applyFill="1" applyBorder="1"/>
    <xf numFmtId="0" fontId="19" fillId="0" borderId="7" xfId="12" applyFont="1" applyFill="1" applyBorder="1"/>
    <xf numFmtId="0" fontId="19" fillId="0" borderId="9" xfId="12" applyFont="1" applyFill="1" applyBorder="1"/>
    <xf numFmtId="164" fontId="21" fillId="0" borderId="5" xfId="12" applyNumberFormat="1" applyFont="1" applyFill="1" applyBorder="1"/>
    <xf numFmtId="168" fontId="21" fillId="0" borderId="3" xfId="16" applyNumberFormat="1" applyFont="1" applyFill="1" applyBorder="1" applyAlignment="1"/>
    <xf numFmtId="168" fontId="23" fillId="0" borderId="4" xfId="16" applyNumberFormat="1" applyFont="1" applyFill="1" applyBorder="1" applyAlignment="1">
      <alignment horizontal="center"/>
    </xf>
    <xf numFmtId="0" fontId="19" fillId="0" borderId="0" xfId="0" applyFont="1"/>
    <xf numFmtId="0" fontId="21" fillId="5" borderId="3" xfId="3" applyFont="1" applyFill="1" applyBorder="1" applyAlignment="1">
      <alignment horizontal="center" wrapText="1"/>
    </xf>
    <xf numFmtId="5" fontId="25" fillId="0" borderId="3" xfId="0" applyNumberFormat="1" applyFont="1" applyFill="1" applyBorder="1"/>
    <xf numFmtId="37" fontId="24" fillId="0" borderId="6" xfId="0" applyNumberFormat="1" applyFont="1" applyFill="1" applyBorder="1"/>
    <xf numFmtId="37" fontId="24" fillId="0" borderId="27" xfId="0" applyNumberFormat="1" applyFont="1" applyFill="1" applyBorder="1"/>
    <xf numFmtId="3" fontId="24" fillId="0" borderId="7" xfId="0" applyNumberFormat="1" applyFont="1" applyFill="1" applyBorder="1"/>
    <xf numFmtId="3" fontId="24" fillId="0" borderId="6" xfId="0" applyNumberFormat="1" applyFont="1" applyFill="1" applyBorder="1"/>
    <xf numFmtId="5" fontId="25" fillId="0" borderId="7" xfId="0" applyNumberFormat="1" applyFont="1" applyFill="1" applyBorder="1"/>
    <xf numFmtId="0" fontId="24" fillId="0" borderId="0" xfId="12" applyFont="1" applyFill="1" applyBorder="1"/>
    <xf numFmtId="168" fontId="24" fillId="0" borderId="0" xfId="16" applyNumberFormat="1" applyFont="1" applyFill="1" applyBorder="1"/>
    <xf numFmtId="0" fontId="24" fillId="0" borderId="17" xfId="0" applyFont="1" applyBorder="1" applyAlignment="1">
      <alignment horizontal="center"/>
    </xf>
    <xf numFmtId="0" fontId="36" fillId="0" borderId="3" xfId="0" applyFont="1" applyBorder="1"/>
    <xf numFmtId="168" fontId="24" fillId="0" borderId="0" xfId="1" applyNumberFormat="1" applyFont="1" applyFill="1" applyBorder="1"/>
    <xf numFmtId="167" fontId="21" fillId="0" borderId="0" xfId="14" applyNumberFormat="1" applyFont="1" applyFill="1" applyBorder="1"/>
    <xf numFmtId="37" fontId="36" fillId="0" borderId="0" xfId="0" applyNumberFormat="1" applyFont="1" applyFill="1"/>
    <xf numFmtId="0" fontId="25" fillId="0" borderId="5" xfId="10" applyFont="1" applyFill="1" applyBorder="1" applyAlignment="1">
      <alignment horizontal="left"/>
    </xf>
    <xf numFmtId="5" fontId="24" fillId="0" borderId="3" xfId="0" applyNumberFormat="1" applyFont="1" applyFill="1" applyBorder="1"/>
    <xf numFmtId="0" fontId="25" fillId="0" borderId="14" xfId="10" applyFont="1" applyFill="1" applyBorder="1" applyAlignment="1">
      <alignment horizontal="left"/>
    </xf>
    <xf numFmtId="0" fontId="2" fillId="0" borderId="28" xfId="32600" applyBorder="1"/>
    <xf numFmtId="49" fontId="36" fillId="0" borderId="0" xfId="0" applyNumberFormat="1" applyFont="1" applyFill="1"/>
    <xf numFmtId="49" fontId="36" fillId="0" borderId="0" xfId="0" quotePrefix="1" applyNumberFormat="1" applyFont="1" applyFill="1"/>
    <xf numFmtId="0" fontId="0" fillId="0" borderId="0" xfId="0" applyFill="1" applyBorder="1"/>
    <xf numFmtId="38" fontId="0" fillId="0" borderId="0" xfId="0" applyNumberFormat="1" applyFill="1" applyBorder="1"/>
    <xf numFmtId="0" fontId="72" fillId="0" borderId="0" xfId="0" applyFont="1" applyFill="1" applyBorder="1"/>
    <xf numFmtId="38" fontId="72" fillId="0" borderId="0" xfId="0" applyNumberFormat="1" applyFont="1" applyFill="1" applyBorder="1"/>
    <xf numFmtId="168" fontId="23" fillId="0" borderId="0" xfId="16" applyNumberFormat="1" applyFont="1" applyFill="1" applyBorder="1" applyAlignment="1">
      <alignment horizontal="center"/>
    </xf>
    <xf numFmtId="3" fontId="21" fillId="3" borderId="27" xfId="0" applyNumberFormat="1" applyFont="1" applyFill="1" applyBorder="1" applyAlignment="1">
      <alignment horizontal="center"/>
    </xf>
    <xf numFmtId="37" fontId="24" fillId="0" borderId="3" xfId="0" applyNumberFormat="1" applyFont="1" applyFill="1" applyBorder="1"/>
    <xf numFmtId="37" fontId="25" fillId="0" borderId="3" xfId="0" applyNumberFormat="1" applyFont="1" applyFill="1" applyBorder="1"/>
    <xf numFmtId="166" fontId="34" fillId="0" borderId="29" xfId="1" applyNumberFormat="1" applyFont="1" applyFill="1" applyBorder="1"/>
    <xf numFmtId="166" fontId="44" fillId="0" borderId="30" xfId="1" applyNumberFormat="1" applyFont="1" applyFill="1" applyBorder="1" applyAlignment="1">
      <alignment horizontal="center"/>
    </xf>
    <xf numFmtId="166" fontId="34" fillId="0" borderId="2" xfId="1" applyNumberFormat="1" applyFont="1" applyFill="1" applyBorder="1"/>
    <xf numFmtId="166" fontId="44" fillId="0" borderId="15" xfId="1" applyNumberFormat="1" applyFont="1" applyFill="1" applyBorder="1" applyAlignment="1">
      <alignment horizontal="center"/>
    </xf>
    <xf numFmtId="166" fontId="34" fillId="0" borderId="9" xfId="1" applyNumberFormat="1" applyFont="1" applyFill="1" applyBorder="1"/>
    <xf numFmtId="166" fontId="44" fillId="0" borderId="8" xfId="1" applyNumberFormat="1" applyFont="1" applyFill="1" applyBorder="1" applyAlignment="1">
      <alignment horizontal="center"/>
    </xf>
    <xf numFmtId="0" fontId="72" fillId="0" borderId="31" xfId="0" applyFont="1" applyBorder="1"/>
    <xf numFmtId="0" fontId="72" fillId="0" borderId="0" xfId="0" applyFont="1"/>
    <xf numFmtId="38" fontId="0" fillId="0" borderId="0" xfId="0" applyNumberFormat="1"/>
    <xf numFmtId="0" fontId="72" fillId="5" borderId="32" xfId="0" applyFont="1" applyFill="1" applyBorder="1"/>
    <xf numFmtId="38" fontId="72" fillId="5" borderId="32" xfId="0" applyNumberFormat="1" applyFont="1" applyFill="1" applyBorder="1"/>
    <xf numFmtId="0" fontId="72" fillId="28" borderId="33" xfId="0" applyFont="1" applyFill="1" applyBorder="1"/>
    <xf numFmtId="38" fontId="72" fillId="28" borderId="33" xfId="0" applyNumberFormat="1" applyFont="1" applyFill="1" applyBorder="1"/>
    <xf numFmtId="168" fontId="19" fillId="0" borderId="6" xfId="13" applyNumberFormat="1" applyFont="1" applyFill="1" applyBorder="1" applyAlignment="1">
      <alignment horizontal="center"/>
    </xf>
    <xf numFmtId="0" fontId="21" fillId="5" borderId="34" xfId="3" applyFont="1" applyFill="1" applyBorder="1"/>
    <xf numFmtId="0" fontId="21" fillId="5" borderId="35" xfId="3" applyFont="1" applyFill="1" applyBorder="1" applyAlignment="1">
      <alignment horizontal="center" wrapText="1"/>
    </xf>
    <xf numFmtId="0" fontId="21" fillId="5" borderId="36" xfId="3" applyFont="1" applyFill="1" applyBorder="1" applyAlignment="1">
      <alignment horizontal="center"/>
    </xf>
    <xf numFmtId="0" fontId="0" fillId="0" borderId="37" xfId="0" applyBorder="1"/>
    <xf numFmtId="38" fontId="36" fillId="0" borderId="38" xfId="1" applyNumberFormat="1" applyFont="1" applyBorder="1" applyAlignment="1">
      <alignment horizontal="right"/>
    </xf>
    <xf numFmtId="38" fontId="36" fillId="0" borderId="38" xfId="0" applyNumberFormat="1" applyFont="1" applyBorder="1"/>
    <xf numFmtId="0" fontId="36" fillId="0" borderId="37" xfId="0" applyFont="1" applyBorder="1"/>
    <xf numFmtId="0" fontId="19" fillId="0" borderId="39" xfId="0" applyFont="1" applyBorder="1"/>
    <xf numFmtId="0" fontId="19" fillId="0" borderId="0" xfId="0" applyFont="1" applyBorder="1"/>
    <xf numFmtId="0" fontId="19" fillId="0" borderId="40" xfId="0" applyFont="1" applyBorder="1"/>
    <xf numFmtId="0" fontId="21" fillId="5" borderId="37" xfId="3" applyFont="1" applyFill="1" applyBorder="1"/>
    <xf numFmtId="0" fontId="21" fillId="5" borderId="38" xfId="3" applyFont="1" applyFill="1" applyBorder="1" applyAlignment="1">
      <alignment horizontal="center"/>
    </xf>
    <xf numFmtId="0" fontId="0" fillId="0" borderId="39" xfId="0" applyBorder="1"/>
    <xf numFmtId="0" fontId="36" fillId="0" borderId="41" xfId="0" applyFont="1" applyBorder="1"/>
    <xf numFmtId="0" fontId="36" fillId="0" borderId="42" xfId="0" applyFont="1" applyBorder="1"/>
    <xf numFmtId="38" fontId="36" fillId="0" borderId="43" xfId="0" applyNumberFormat="1" applyFont="1" applyBorder="1"/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9" fillId="0" borderId="0" xfId="0" applyFont="1" applyFill="1" applyBorder="1"/>
    <xf numFmtId="0" fontId="45" fillId="0" borderId="0" xfId="0" applyFont="1" applyFill="1" applyBorder="1" applyAlignment="1">
      <alignment horizontal="center"/>
    </xf>
    <xf numFmtId="0" fontId="21" fillId="29" borderId="3" xfId="0" applyFont="1" applyFill="1" applyBorder="1" applyAlignment="1">
      <alignment horizontal="center" wrapText="1"/>
    </xf>
    <xf numFmtId="0" fontId="21" fillId="29" borderId="5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6" xfId="0" applyFont="1" applyFill="1" applyBorder="1" applyAlignment="1">
      <alignment shrinkToFit="1"/>
    </xf>
    <xf numFmtId="0" fontId="19" fillId="0" borderId="2" xfId="0" applyFont="1" applyFill="1" applyBorder="1" applyAlignment="1">
      <alignment shrinkToFit="1"/>
    </xf>
    <xf numFmtId="3" fontId="19" fillId="0" borderId="0" xfId="0" applyNumberFormat="1" applyFont="1" applyFill="1" applyBorder="1"/>
    <xf numFmtId="0" fontId="21" fillId="0" borderId="0" xfId="0" applyFont="1" applyFill="1" applyBorder="1"/>
    <xf numFmtId="3" fontId="21" fillId="0" borderId="0" xfId="0" applyNumberFormat="1" applyFont="1" applyFill="1" applyBorder="1"/>
    <xf numFmtId="170" fontId="19" fillId="0" borderId="6" xfId="13" applyNumberFormat="1" applyFont="1" applyFill="1" applyBorder="1"/>
    <xf numFmtId="0" fontId="19" fillId="0" borderId="27" xfId="0" applyFont="1" applyFill="1" applyBorder="1" applyAlignment="1">
      <alignment shrinkToFit="1"/>
    </xf>
    <xf numFmtId="0" fontId="19" fillId="0" borderId="13" xfId="0" applyFont="1" applyFill="1" applyBorder="1" applyAlignment="1">
      <alignment shrinkToFit="1"/>
    </xf>
    <xf numFmtId="0" fontId="20" fillId="0" borderId="0" xfId="0" applyFont="1" applyFill="1" applyBorder="1" applyAlignment="1">
      <alignment horizontal="right"/>
    </xf>
    <xf numFmtId="0" fontId="75" fillId="0" borderId="0" xfId="0" applyFont="1" applyFill="1" applyBorder="1"/>
    <xf numFmtId="166" fontId="76" fillId="0" borderId="6" xfId="1" applyNumberFormat="1" applyFont="1" applyFill="1" applyBorder="1"/>
    <xf numFmtId="166" fontId="19" fillId="0" borderId="6" xfId="13" applyNumberFormat="1" applyFont="1" applyFill="1" applyBorder="1"/>
    <xf numFmtId="166" fontId="19" fillId="0" borderId="27" xfId="13" applyNumberFormat="1" applyFont="1" applyFill="1" applyBorder="1"/>
    <xf numFmtId="166" fontId="19" fillId="0" borderId="6" xfId="13" applyNumberFormat="1" applyFont="1" applyFill="1" applyBorder="1" applyAlignment="1">
      <alignment horizontal="center"/>
    </xf>
    <xf numFmtId="168" fontId="19" fillId="0" borderId="6" xfId="13" applyNumberFormat="1" applyFont="1" applyFill="1" applyBorder="1"/>
    <xf numFmtId="0" fontId="20" fillId="0" borderId="15" xfId="10" applyFont="1" applyBorder="1" applyAlignment="1">
      <alignment horizontal="center"/>
    </xf>
    <xf numFmtId="0" fontId="20" fillId="0" borderId="15" xfId="10" quotePrefix="1" applyFont="1" applyBorder="1" applyAlignment="1">
      <alignment horizontal="center"/>
    </xf>
    <xf numFmtId="164" fontId="21" fillId="0" borderId="10" xfId="10" applyNumberFormat="1" applyFont="1" applyFill="1" applyBorder="1" applyAlignment="1">
      <alignment horizontal="center"/>
    </xf>
    <xf numFmtId="164" fontId="21" fillId="0" borderId="44" xfId="10" applyNumberFormat="1" applyFont="1" applyFill="1" applyBorder="1" applyAlignment="1">
      <alignment horizontal="center"/>
    </xf>
    <xf numFmtId="0" fontId="19" fillId="0" borderId="7" xfId="10" applyFont="1" applyBorder="1"/>
    <xf numFmtId="0" fontId="19" fillId="0" borderId="6" xfId="10" applyFont="1" applyBorder="1" applyAlignment="1">
      <alignment horizontal="left"/>
    </xf>
    <xf numFmtId="164" fontId="21" fillId="0" borderId="3" xfId="10" applyNumberFormat="1" applyFont="1" applyFill="1" applyBorder="1"/>
    <xf numFmtId="0" fontId="1" fillId="0" borderId="0" xfId="44839"/>
    <xf numFmtId="0" fontId="24" fillId="0" borderId="0" xfId="12" applyFont="1" applyFill="1"/>
    <xf numFmtId="0" fontId="23" fillId="0" borderId="4" xfId="12" applyFont="1" applyBorder="1" applyAlignment="1">
      <alignment horizontal="center"/>
    </xf>
    <xf numFmtId="168" fontId="48" fillId="0" borderId="4" xfId="14204" applyNumberFormat="1" applyFill="1" applyBorder="1" applyAlignment="1">
      <alignment horizontal="center"/>
    </xf>
    <xf numFmtId="0" fontId="21" fillId="3" borderId="3" xfId="12" applyFont="1" applyFill="1" applyBorder="1"/>
    <xf numFmtId="0" fontId="21" fillId="3" borderId="3" xfId="12" applyFont="1" applyFill="1" applyBorder="1" applyAlignment="1">
      <alignment horizontal="center"/>
    </xf>
    <xf numFmtId="168" fontId="21" fillId="3" borderId="3" xfId="16" applyNumberFormat="1" applyFont="1" applyFill="1" applyBorder="1" applyAlignment="1">
      <alignment horizontal="center"/>
    </xf>
    <xf numFmtId="168" fontId="21" fillId="3" borderId="3" xfId="16" applyNumberFormat="1" applyFont="1" applyFill="1" applyBorder="1" applyAlignment="1">
      <alignment horizontal="center" wrapText="1"/>
    </xf>
    <xf numFmtId="171" fontId="0" fillId="0" borderId="0" xfId="0" applyNumberFormat="1"/>
    <xf numFmtId="168" fontId="24" fillId="0" borderId="0" xfId="16" applyNumberFormat="1" applyFont="1" applyFill="1"/>
    <xf numFmtId="168" fontId="24" fillId="0" borderId="0" xfId="1" applyNumberFormat="1" applyFont="1" applyFill="1"/>
    <xf numFmtId="168" fontId="0" fillId="0" borderId="0" xfId="1" applyNumberFormat="1" applyFont="1" applyBorder="1"/>
    <xf numFmtId="0" fontId="0" fillId="0" borderId="0" xfId="0" applyBorder="1"/>
    <xf numFmtId="164" fontId="25" fillId="0" borderId="0" xfId="12" applyNumberFormat="1" applyFont="1" applyFill="1"/>
    <xf numFmtId="0" fontId="19" fillId="0" borderId="0" xfId="12" applyFont="1" applyFill="1"/>
    <xf numFmtId="168" fontId="19" fillId="0" borderId="0" xfId="13" applyNumberFormat="1" applyFont="1" applyFill="1"/>
    <xf numFmtId="43" fontId="24" fillId="0" borderId="0" xfId="12" applyNumberFormat="1" applyFont="1" applyFill="1"/>
    <xf numFmtId="0" fontId="21" fillId="0" borderId="0" xfId="12" applyFont="1"/>
    <xf numFmtId="0" fontId="20" fillId="0" borderId="0" xfId="0" applyFont="1"/>
    <xf numFmtId="0" fontId="77" fillId="0" borderId="0" xfId="12" applyFont="1" applyFill="1"/>
    <xf numFmtId="0" fontId="20" fillId="0" borderId="0" xfId="12" applyFont="1"/>
    <xf numFmtId="168" fontId="1" fillId="0" borderId="0" xfId="1" applyNumberFormat="1" applyFont="1"/>
    <xf numFmtId="168" fontId="24" fillId="0" borderId="0" xfId="12" applyNumberFormat="1" applyFont="1" applyFill="1"/>
    <xf numFmtId="0" fontId="46" fillId="0" borderId="0" xfId="0" applyFont="1" applyFill="1" applyBorder="1"/>
    <xf numFmtId="166" fontId="19" fillId="0" borderId="6" xfId="13" applyNumberFormat="1" applyFont="1" applyFill="1" applyBorder="1" applyAlignment="1">
      <alignment horizontal="right"/>
    </xf>
    <xf numFmtId="0" fontId="72" fillId="28" borderId="31" xfId="0" applyFont="1" applyFill="1" applyBorder="1"/>
    <xf numFmtId="171" fontId="19" fillId="0" borderId="6" xfId="16" applyNumberFormat="1" applyFont="1" applyFill="1" applyBorder="1"/>
    <xf numFmtId="171" fontId="19" fillId="0" borderId="7" xfId="16" applyNumberFormat="1" applyFont="1" applyFill="1" applyBorder="1"/>
    <xf numFmtId="3" fontId="25" fillId="3" borderId="9" xfId="0" applyNumberFormat="1" applyFont="1" applyFill="1" applyBorder="1" applyAlignment="1">
      <alignment horizontal="center"/>
    </xf>
    <xf numFmtId="3" fontId="25" fillId="3" borderId="11" xfId="0" applyNumberFormat="1" applyFont="1" applyFill="1" applyBorder="1" applyAlignment="1">
      <alignment horizontal="center"/>
    </xf>
    <xf numFmtId="3" fontId="25" fillId="3" borderId="8" xfId="0" applyNumberFormat="1" applyFont="1" applyFill="1" applyBorder="1" applyAlignment="1">
      <alignment horizontal="center"/>
    </xf>
    <xf numFmtId="3" fontId="25" fillId="3" borderId="3" xfId="0" applyNumberFormat="1" applyFont="1" applyFill="1" applyBorder="1" applyAlignment="1">
      <alignment horizontal="center"/>
    </xf>
    <xf numFmtId="0" fontId="25" fillId="0" borderId="5" xfId="10" applyFont="1" applyFill="1" applyBorder="1" applyAlignment="1">
      <alignment horizontal="left"/>
    </xf>
    <xf numFmtId="0" fontId="25" fillId="0" borderId="10" xfId="10" applyFont="1" applyFill="1" applyBorder="1" applyAlignment="1">
      <alignment horizontal="left"/>
    </xf>
    <xf numFmtId="0" fontId="21" fillId="0" borderId="2" xfId="3" applyFont="1" applyFill="1" applyBorder="1" applyAlignment="1">
      <alignment horizontal="left"/>
    </xf>
    <xf numFmtId="0" fontId="36" fillId="0" borderId="15" xfId="0" applyFont="1" applyBorder="1"/>
    <xf numFmtId="0" fontId="21" fillId="0" borderId="0" xfId="0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0" fontId="21" fillId="0" borderId="0" xfId="12" applyFont="1" applyFill="1" applyAlignment="1">
      <alignment horizontal="center"/>
    </xf>
    <xf numFmtId="0" fontId="21" fillId="0" borderId="0" xfId="12" applyFont="1" applyFill="1" applyBorder="1" applyAlignment="1">
      <alignment horizontal="center"/>
    </xf>
    <xf numFmtId="0" fontId="21" fillId="0" borderId="5" xfId="12" applyFont="1" applyBorder="1" applyAlignment="1">
      <alignment horizontal="center"/>
    </xf>
    <xf numFmtId="0" fontId="23" fillId="0" borderId="10" xfId="12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</cellXfs>
  <cellStyles count="50934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4" xfId="20360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0"/>
  <sheetViews>
    <sheetView tabSelected="1" zoomScale="85" zoomScaleNormal="85" workbookViewId="0">
      <selection activeCell="M2" sqref="M2"/>
    </sheetView>
  </sheetViews>
  <sheetFormatPr defaultColWidth="9.140625" defaultRowHeight="12.75"/>
  <cols>
    <col min="1" max="1" width="9.42578125" style="3" customWidth="1"/>
    <col min="2" max="2" width="41.7109375" style="3" bestFit="1" customWidth="1"/>
    <col min="3" max="3" width="15.28515625" style="4" customWidth="1"/>
    <col min="4" max="4" width="15.42578125" style="4" customWidth="1"/>
    <col min="5" max="5" width="14.5703125" style="4" customWidth="1"/>
    <col min="6" max="6" width="21.7109375" style="4" customWidth="1"/>
    <col min="7" max="7" width="17.85546875" style="4" customWidth="1"/>
    <col min="8" max="8" width="13" style="4" customWidth="1"/>
    <col min="9" max="9" width="16.85546875" style="4" customWidth="1"/>
    <col min="10" max="10" width="16.5703125" style="4" bestFit="1" customWidth="1"/>
    <col min="11" max="11" width="17.140625" style="4" customWidth="1"/>
    <col min="12" max="12" width="15.7109375" style="4" customWidth="1"/>
    <col min="13" max="13" width="16.7109375" style="45" bestFit="1" customWidth="1"/>
    <col min="14" max="14" width="14.5703125" style="3" customWidth="1"/>
    <col min="15" max="15" width="16.85546875" style="3" customWidth="1"/>
    <col min="16" max="16384" width="9.140625" style="3"/>
  </cols>
  <sheetData>
    <row r="1" spans="1:16" ht="15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ht="15.75">
      <c r="A2" s="1" t="s">
        <v>224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ht="15.75">
      <c r="A3" s="13" t="s">
        <v>318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6" ht="11.2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6" ht="29.25" customHeight="1">
      <c r="A5" s="50" t="s">
        <v>1</v>
      </c>
      <c r="B5" s="51" t="s">
        <v>0</v>
      </c>
      <c r="C5" s="53" t="s">
        <v>31</v>
      </c>
      <c r="D5" s="53" t="s">
        <v>193</v>
      </c>
      <c r="E5" s="53" t="s">
        <v>194</v>
      </c>
      <c r="F5" s="53" t="s">
        <v>33</v>
      </c>
      <c r="G5" s="53" t="s">
        <v>192</v>
      </c>
      <c r="H5" s="53" t="s">
        <v>33</v>
      </c>
      <c r="I5" s="53" t="s">
        <v>54</v>
      </c>
      <c r="J5" s="53" t="s">
        <v>55</v>
      </c>
      <c r="K5" s="52" t="s">
        <v>34</v>
      </c>
      <c r="L5" s="52" t="s">
        <v>35</v>
      </c>
    </row>
    <row r="6" spans="1:16" s="27" customFormat="1">
      <c r="A6" s="128" t="s">
        <v>24</v>
      </c>
      <c r="B6" s="129" t="s">
        <v>7</v>
      </c>
      <c r="C6" s="96">
        <v>21044712</v>
      </c>
      <c r="D6" s="177">
        <v>509013</v>
      </c>
      <c r="E6" s="177">
        <v>509013</v>
      </c>
      <c r="F6" s="184" t="s">
        <v>267</v>
      </c>
      <c r="G6" s="96">
        <v>0</v>
      </c>
      <c r="H6" s="184"/>
      <c r="I6" s="96">
        <v>21553725</v>
      </c>
      <c r="J6" s="177">
        <v>19637613.220000032</v>
      </c>
      <c r="K6" s="177">
        <v>22188293</v>
      </c>
      <c r="L6" s="96">
        <v>-634568</v>
      </c>
      <c r="M6" s="45"/>
    </row>
    <row r="7" spans="1:16" s="29" customFormat="1">
      <c r="A7" s="130" t="s">
        <v>133</v>
      </c>
      <c r="B7" s="131"/>
      <c r="C7" s="94">
        <v>21044712</v>
      </c>
      <c r="D7" s="176">
        <v>509013</v>
      </c>
      <c r="E7" s="176">
        <v>509013</v>
      </c>
      <c r="F7" s="95"/>
      <c r="G7" s="94">
        <v>0</v>
      </c>
      <c r="H7" s="95"/>
      <c r="I7" s="94">
        <v>21553725</v>
      </c>
      <c r="J7" s="94">
        <v>19637613.220000032</v>
      </c>
      <c r="K7" s="94">
        <v>22188293</v>
      </c>
      <c r="L7" s="94">
        <v>-634568</v>
      </c>
      <c r="M7" s="45"/>
      <c r="N7" s="27"/>
      <c r="O7" s="27"/>
      <c r="P7" s="27"/>
    </row>
    <row r="8" spans="1:16" s="28" customFormat="1" ht="12.75" customHeight="1">
      <c r="A8" s="132" t="s">
        <v>25</v>
      </c>
      <c r="B8" s="129" t="s">
        <v>8</v>
      </c>
      <c r="C8" s="177">
        <v>551069187</v>
      </c>
      <c r="D8" s="177">
        <v>8609212</v>
      </c>
      <c r="E8" s="177">
        <v>8609212</v>
      </c>
      <c r="F8" s="184" t="s">
        <v>268</v>
      </c>
      <c r="G8" s="177">
        <v>0</v>
      </c>
      <c r="H8" s="184"/>
      <c r="I8" s="177">
        <v>559678399</v>
      </c>
      <c r="J8" s="177">
        <v>480386145.29999369</v>
      </c>
      <c r="K8" s="177">
        <v>554061028</v>
      </c>
      <c r="L8" s="96">
        <v>5617371</v>
      </c>
      <c r="M8" s="45"/>
      <c r="N8" s="27"/>
      <c r="O8" s="27"/>
      <c r="P8" s="27"/>
    </row>
    <row r="9" spans="1:16" s="28" customFormat="1" ht="12.75" customHeight="1">
      <c r="A9" s="132" t="s">
        <v>26</v>
      </c>
      <c r="B9" s="129" t="s">
        <v>9</v>
      </c>
      <c r="C9" s="177">
        <v>47578040</v>
      </c>
      <c r="D9" s="177">
        <v>905539</v>
      </c>
      <c r="E9" s="177">
        <v>905539</v>
      </c>
      <c r="F9" s="101" t="s">
        <v>269</v>
      </c>
      <c r="G9" s="177">
        <v>0</v>
      </c>
      <c r="H9" s="101"/>
      <c r="I9" s="177">
        <v>48483579</v>
      </c>
      <c r="J9" s="177">
        <v>35421095.360000126</v>
      </c>
      <c r="K9" s="177">
        <v>46657842</v>
      </c>
      <c r="L9" s="96">
        <v>1825737</v>
      </c>
      <c r="M9" s="45"/>
      <c r="N9" s="27"/>
      <c r="O9" s="27"/>
      <c r="P9" s="27"/>
    </row>
    <row r="10" spans="1:16" s="28" customFormat="1" ht="12.75" customHeight="1">
      <c r="A10" s="132" t="s">
        <v>27</v>
      </c>
      <c r="B10" s="129" t="s">
        <v>225</v>
      </c>
      <c r="C10" s="177">
        <v>52956080</v>
      </c>
      <c r="D10" s="177">
        <v>-215334</v>
      </c>
      <c r="E10" s="177">
        <v>-215334</v>
      </c>
      <c r="F10" s="101" t="s">
        <v>263</v>
      </c>
      <c r="G10" s="177">
        <v>0</v>
      </c>
      <c r="H10" s="101"/>
      <c r="I10" s="177">
        <v>52740746</v>
      </c>
      <c r="J10" s="177">
        <v>52089251.270000003</v>
      </c>
      <c r="K10" s="177">
        <v>59152144</v>
      </c>
      <c r="L10" s="96">
        <v>-6411398</v>
      </c>
      <c r="M10" s="45"/>
      <c r="N10" s="27"/>
      <c r="O10" s="27"/>
      <c r="P10" s="27"/>
    </row>
    <row r="11" spans="1:16" s="28" customFormat="1" ht="12.75" customHeight="1">
      <c r="A11" s="132" t="s">
        <v>28</v>
      </c>
      <c r="B11" s="129" t="s">
        <v>226</v>
      </c>
      <c r="C11" s="177">
        <v>10065312</v>
      </c>
      <c r="D11" s="177">
        <v>-256776</v>
      </c>
      <c r="E11" s="177">
        <v>-256776</v>
      </c>
      <c r="F11" s="101" t="s">
        <v>264</v>
      </c>
      <c r="G11" s="177">
        <v>0</v>
      </c>
      <c r="H11" s="101"/>
      <c r="I11" s="177">
        <v>9808536</v>
      </c>
      <c r="J11" s="177">
        <v>8434295.7200000007</v>
      </c>
      <c r="K11" s="177">
        <v>11818183</v>
      </c>
      <c r="L11" s="96">
        <v>-2009647</v>
      </c>
      <c r="M11" s="45"/>
      <c r="N11" s="27"/>
      <c r="O11" s="27"/>
      <c r="P11" s="27"/>
    </row>
    <row r="12" spans="1:16" s="28" customFormat="1" ht="12.75" customHeight="1">
      <c r="A12" s="132" t="s">
        <v>29</v>
      </c>
      <c r="B12" s="129" t="s">
        <v>227</v>
      </c>
      <c r="C12" s="177">
        <v>3488222</v>
      </c>
      <c r="D12" s="177">
        <v>444718</v>
      </c>
      <c r="E12" s="177">
        <v>444718</v>
      </c>
      <c r="F12" s="101" t="s">
        <v>217</v>
      </c>
      <c r="G12" s="177">
        <v>0</v>
      </c>
      <c r="H12" s="101"/>
      <c r="I12" s="177">
        <v>3932940</v>
      </c>
      <c r="J12" s="177">
        <v>2605959.7399999998</v>
      </c>
      <c r="K12" s="177">
        <v>4315169</v>
      </c>
      <c r="L12" s="96">
        <v>-382229</v>
      </c>
      <c r="M12" s="45"/>
      <c r="N12" s="27"/>
      <c r="O12" s="27"/>
      <c r="P12" s="27"/>
    </row>
    <row r="13" spans="1:16" s="28" customFormat="1" ht="12.75" customHeight="1">
      <c r="A13" s="132" t="s">
        <v>121</v>
      </c>
      <c r="B13" s="129" t="s">
        <v>11</v>
      </c>
      <c r="C13" s="177">
        <v>9743396</v>
      </c>
      <c r="D13" s="177">
        <v>841110</v>
      </c>
      <c r="E13" s="177">
        <v>841110</v>
      </c>
      <c r="F13" s="101" t="s">
        <v>264</v>
      </c>
      <c r="G13" s="177">
        <v>0</v>
      </c>
      <c r="H13" s="101"/>
      <c r="I13" s="177">
        <v>10584506</v>
      </c>
      <c r="J13" s="177">
        <v>5579982.3500000034</v>
      </c>
      <c r="K13" s="177">
        <v>9850971</v>
      </c>
      <c r="L13" s="96">
        <v>733535</v>
      </c>
      <c r="M13" s="45"/>
      <c r="N13" s="27"/>
      <c r="O13" s="27"/>
      <c r="P13" s="27"/>
    </row>
    <row r="14" spans="1:16" s="28" customFormat="1" ht="12.75" customHeight="1">
      <c r="A14" s="132" t="s">
        <v>122</v>
      </c>
      <c r="B14" s="129" t="s">
        <v>228</v>
      </c>
      <c r="C14" s="177">
        <v>8610434</v>
      </c>
      <c r="D14" s="177">
        <v>-14007</v>
      </c>
      <c r="E14" s="177">
        <v>-14007</v>
      </c>
      <c r="F14" s="101" t="s">
        <v>217</v>
      </c>
      <c r="G14" s="177">
        <v>0</v>
      </c>
      <c r="H14" s="101"/>
      <c r="I14" s="177">
        <v>8596427</v>
      </c>
      <c r="J14" s="177">
        <v>8170049.1100000031</v>
      </c>
      <c r="K14" s="177">
        <v>11117018</v>
      </c>
      <c r="L14" s="96">
        <v>-2520591</v>
      </c>
      <c r="M14" s="45"/>
      <c r="N14" s="27"/>
      <c r="O14" s="27"/>
      <c r="P14" s="27"/>
    </row>
    <row r="15" spans="1:16" s="28" customFormat="1" ht="12.75" customHeight="1">
      <c r="A15" s="132" t="s">
        <v>123</v>
      </c>
      <c r="B15" s="129" t="s">
        <v>229</v>
      </c>
      <c r="C15" s="177">
        <v>45277009</v>
      </c>
      <c r="D15" s="177">
        <v>-1714983</v>
      </c>
      <c r="E15" s="177">
        <v>-1714983</v>
      </c>
      <c r="F15" s="101" t="s">
        <v>303</v>
      </c>
      <c r="G15" s="177">
        <v>0</v>
      </c>
      <c r="H15" s="101"/>
      <c r="I15" s="177">
        <v>43562026</v>
      </c>
      <c r="J15" s="177">
        <v>31754289.509999972</v>
      </c>
      <c r="K15" s="177">
        <v>43366161</v>
      </c>
      <c r="L15" s="96">
        <v>195865</v>
      </c>
      <c r="M15" s="45"/>
      <c r="N15" s="27"/>
      <c r="O15" s="27"/>
      <c r="P15" s="27"/>
    </row>
    <row r="16" spans="1:16" s="28" customFormat="1" ht="12.75" customHeight="1">
      <c r="A16" s="132" t="s">
        <v>124</v>
      </c>
      <c r="B16" s="129" t="s">
        <v>230</v>
      </c>
      <c r="C16" s="177">
        <v>416169811</v>
      </c>
      <c r="D16" s="177">
        <v>-9513967</v>
      </c>
      <c r="E16" s="177">
        <v>-9513967</v>
      </c>
      <c r="F16" s="101" t="s">
        <v>263</v>
      </c>
      <c r="G16" s="177">
        <v>0</v>
      </c>
      <c r="H16" s="101"/>
      <c r="I16" s="177">
        <v>406655844</v>
      </c>
      <c r="J16" s="177">
        <v>346686499.06000012</v>
      </c>
      <c r="K16" s="177">
        <v>425015582</v>
      </c>
      <c r="L16" s="96">
        <v>-18359738</v>
      </c>
      <c r="M16" s="45"/>
      <c r="N16" s="27"/>
      <c r="O16" s="27"/>
      <c r="P16" s="27"/>
    </row>
    <row r="17" spans="1:16" s="28" customFormat="1" ht="12.75" customHeight="1">
      <c r="A17" s="132" t="s">
        <v>125</v>
      </c>
      <c r="B17" s="129" t="s">
        <v>231</v>
      </c>
      <c r="C17" s="177">
        <v>254336614</v>
      </c>
      <c r="D17" s="177">
        <v>149725</v>
      </c>
      <c r="E17" s="177">
        <v>149725</v>
      </c>
      <c r="F17" s="101" t="s">
        <v>263</v>
      </c>
      <c r="G17" s="177">
        <v>0</v>
      </c>
      <c r="H17" s="101"/>
      <c r="I17" s="177">
        <v>254486339</v>
      </c>
      <c r="J17" s="177">
        <v>232790263.60000002</v>
      </c>
      <c r="K17" s="177">
        <v>255171178</v>
      </c>
      <c r="L17" s="96">
        <v>-684839</v>
      </c>
      <c r="M17" s="45"/>
      <c r="N17" s="27"/>
      <c r="O17" s="27"/>
      <c r="P17" s="27"/>
    </row>
    <row r="18" spans="1:16" s="28" customFormat="1" ht="12.75" customHeight="1">
      <c r="A18" s="132" t="s">
        <v>126</v>
      </c>
      <c r="B18" s="129" t="s">
        <v>232</v>
      </c>
      <c r="C18" s="177">
        <v>12261980</v>
      </c>
      <c r="D18" s="177">
        <v>0</v>
      </c>
      <c r="E18" s="177">
        <v>0</v>
      </c>
      <c r="F18" s="101"/>
      <c r="G18" s="177">
        <v>0</v>
      </c>
      <c r="H18" s="101"/>
      <c r="I18" s="177">
        <v>12261980</v>
      </c>
      <c r="J18" s="177">
        <v>10722755.530000001</v>
      </c>
      <c r="K18" s="177">
        <v>11997034</v>
      </c>
      <c r="L18" s="96">
        <v>264946</v>
      </c>
      <c r="M18" s="45"/>
      <c r="N18" s="27"/>
      <c r="O18" s="27"/>
      <c r="P18" s="27"/>
    </row>
    <row r="19" spans="1:16" s="28" customFormat="1" ht="12.75" customHeight="1">
      <c r="A19" s="132" t="s">
        <v>127</v>
      </c>
      <c r="B19" s="146" t="s">
        <v>279</v>
      </c>
      <c r="C19" s="177">
        <v>0</v>
      </c>
      <c r="D19" s="177">
        <v>0</v>
      </c>
      <c r="E19" s="177">
        <v>0</v>
      </c>
      <c r="F19" s="101"/>
      <c r="G19" s="177">
        <v>0</v>
      </c>
      <c r="H19" s="101"/>
      <c r="I19" s="177">
        <v>0</v>
      </c>
      <c r="J19" s="177">
        <v>0</v>
      </c>
      <c r="K19" s="177">
        <v>0</v>
      </c>
      <c r="L19" s="96">
        <v>0</v>
      </c>
      <c r="M19" s="45"/>
      <c r="N19" s="27"/>
      <c r="O19" s="27"/>
      <c r="P19" s="27"/>
    </row>
    <row r="20" spans="1:16" s="29" customFormat="1">
      <c r="A20" s="130" t="s">
        <v>134</v>
      </c>
      <c r="B20" s="131"/>
      <c r="C20" s="190">
        <v>1411556085</v>
      </c>
      <c r="D20" s="176">
        <v>-764763</v>
      </c>
      <c r="E20" s="176">
        <v>-764763</v>
      </c>
      <c r="F20" s="95"/>
      <c r="G20" s="94">
        <v>0</v>
      </c>
      <c r="H20" s="95"/>
      <c r="I20" s="94">
        <v>1410791322</v>
      </c>
      <c r="J20" s="94">
        <v>1214640586.5499942</v>
      </c>
      <c r="K20" s="94">
        <v>1432522310</v>
      </c>
      <c r="L20" s="94">
        <v>-21730988</v>
      </c>
      <c r="M20" s="45"/>
      <c r="O20" s="27"/>
      <c r="P20" s="27"/>
    </row>
    <row r="21" spans="1:16" s="28" customFormat="1">
      <c r="A21" s="132" t="s">
        <v>30</v>
      </c>
      <c r="B21" s="129" t="s">
        <v>14</v>
      </c>
      <c r="C21" s="96">
        <v>21002268</v>
      </c>
      <c r="D21" s="177">
        <v>0</v>
      </c>
      <c r="E21" s="177">
        <v>0</v>
      </c>
      <c r="F21" s="101"/>
      <c r="G21" s="177">
        <v>0</v>
      </c>
      <c r="H21" s="101"/>
      <c r="I21" s="177">
        <v>21002268</v>
      </c>
      <c r="J21" s="177">
        <v>15492089.069999998</v>
      </c>
      <c r="K21" s="177">
        <v>20807599</v>
      </c>
      <c r="L21" s="96">
        <v>194669</v>
      </c>
      <c r="M21" s="45"/>
      <c r="N21" s="27"/>
      <c r="O21" s="27"/>
      <c r="P21" s="27"/>
    </row>
    <row r="22" spans="1:16" s="28" customFormat="1">
      <c r="A22" s="132" t="s">
        <v>128</v>
      </c>
      <c r="B22" s="129" t="s">
        <v>15</v>
      </c>
      <c r="C22" s="96">
        <v>6115107</v>
      </c>
      <c r="D22" s="177">
        <v>0</v>
      </c>
      <c r="E22" s="177">
        <v>0</v>
      </c>
      <c r="F22" s="101"/>
      <c r="G22" s="177">
        <v>0</v>
      </c>
      <c r="H22" s="101"/>
      <c r="I22" s="177">
        <v>6115107</v>
      </c>
      <c r="J22" s="177">
        <v>3783250.66</v>
      </c>
      <c r="K22" s="177">
        <v>6115107</v>
      </c>
      <c r="L22" s="96">
        <v>0</v>
      </c>
      <c r="M22" s="45"/>
      <c r="N22" s="27"/>
      <c r="O22" s="27"/>
      <c r="P22" s="27"/>
    </row>
    <row r="23" spans="1:16" s="28" customFormat="1">
      <c r="A23" s="132" t="s">
        <v>129</v>
      </c>
      <c r="B23" s="129" t="s">
        <v>16</v>
      </c>
      <c r="C23" s="96">
        <v>2610320</v>
      </c>
      <c r="D23" s="177">
        <v>0</v>
      </c>
      <c r="E23" s="177">
        <v>0</v>
      </c>
      <c r="F23" s="101"/>
      <c r="G23" s="177">
        <v>0</v>
      </c>
      <c r="H23" s="101"/>
      <c r="I23" s="177">
        <v>2610320</v>
      </c>
      <c r="J23" s="177">
        <v>1755631.1100000003</v>
      </c>
      <c r="K23" s="177">
        <v>2610320</v>
      </c>
      <c r="L23" s="96">
        <v>0</v>
      </c>
      <c r="M23" s="45"/>
      <c r="N23" s="27"/>
      <c r="O23" s="27"/>
      <c r="P23" s="27"/>
    </row>
    <row r="24" spans="1:16" s="28" customFormat="1">
      <c r="A24" s="132" t="s">
        <v>111</v>
      </c>
      <c r="B24" s="129" t="s">
        <v>17</v>
      </c>
      <c r="C24" s="96">
        <v>3155605</v>
      </c>
      <c r="D24" s="177">
        <v>1036766</v>
      </c>
      <c r="E24" s="177">
        <v>1036766</v>
      </c>
      <c r="F24" s="101" t="s">
        <v>270</v>
      </c>
      <c r="G24" s="177">
        <v>0</v>
      </c>
      <c r="H24" s="101"/>
      <c r="I24" s="177">
        <v>4192371</v>
      </c>
      <c r="J24" s="177">
        <v>2485916.8899999983</v>
      </c>
      <c r="K24" s="177">
        <v>4188049</v>
      </c>
      <c r="L24" s="96">
        <v>4322</v>
      </c>
      <c r="M24" s="45"/>
      <c r="N24" s="27"/>
      <c r="O24" s="27"/>
      <c r="P24" s="27"/>
    </row>
    <row r="25" spans="1:16" s="28" customFormat="1">
      <c r="A25" s="132" t="s">
        <v>112</v>
      </c>
      <c r="B25" s="129" t="s">
        <v>181</v>
      </c>
      <c r="C25" s="96">
        <v>19791968</v>
      </c>
      <c r="D25" s="177">
        <v>20086663</v>
      </c>
      <c r="E25" s="177">
        <v>20086663</v>
      </c>
      <c r="F25" s="101" t="s">
        <v>312</v>
      </c>
      <c r="G25" s="177">
        <v>0</v>
      </c>
      <c r="H25" s="101"/>
      <c r="I25" s="177">
        <v>39878631</v>
      </c>
      <c r="J25" s="177">
        <v>15071367.150000002</v>
      </c>
      <c r="K25" s="177">
        <v>33218401</v>
      </c>
      <c r="L25" s="96">
        <v>6660230</v>
      </c>
      <c r="M25" s="45"/>
      <c r="N25" s="27"/>
      <c r="O25" s="27"/>
      <c r="P25" s="27"/>
    </row>
    <row r="26" spans="1:16" s="28" customFormat="1">
      <c r="A26" s="132" t="s">
        <v>130</v>
      </c>
      <c r="B26" s="129" t="s">
        <v>182</v>
      </c>
      <c r="C26" s="96">
        <v>1918288</v>
      </c>
      <c r="D26" s="177">
        <v>113387</v>
      </c>
      <c r="E26" s="177">
        <v>113387</v>
      </c>
      <c r="F26" s="101" t="s">
        <v>270</v>
      </c>
      <c r="G26" s="177">
        <v>0</v>
      </c>
      <c r="H26" s="101"/>
      <c r="I26" s="177">
        <v>2031675</v>
      </c>
      <c r="J26" s="177">
        <v>2167362.2000000002</v>
      </c>
      <c r="K26" s="177">
        <v>2669638</v>
      </c>
      <c r="L26" s="96">
        <v>-637963</v>
      </c>
      <c r="M26" s="45"/>
      <c r="N26" s="27"/>
      <c r="O26" s="27"/>
      <c r="P26" s="27"/>
    </row>
    <row r="27" spans="1:16" s="29" customFormat="1">
      <c r="A27" s="130" t="s">
        <v>135</v>
      </c>
      <c r="B27" s="131"/>
      <c r="C27" s="94">
        <v>54593556</v>
      </c>
      <c r="D27" s="176">
        <v>21236816</v>
      </c>
      <c r="E27" s="176">
        <v>21236816</v>
      </c>
      <c r="F27" s="95"/>
      <c r="G27" s="94">
        <v>0</v>
      </c>
      <c r="H27" s="95"/>
      <c r="I27" s="94">
        <v>75830372</v>
      </c>
      <c r="J27" s="94">
        <v>40755617.079999998</v>
      </c>
      <c r="K27" s="94">
        <v>69609114</v>
      </c>
      <c r="L27" s="94">
        <v>6221258</v>
      </c>
      <c r="M27" s="45"/>
      <c r="O27" s="27"/>
      <c r="P27" s="27"/>
    </row>
    <row r="28" spans="1:16" s="28" customFormat="1">
      <c r="A28" s="132" t="s">
        <v>113</v>
      </c>
      <c r="B28" s="129" t="s">
        <v>233</v>
      </c>
      <c r="C28" s="96">
        <v>57062210</v>
      </c>
      <c r="D28" s="177">
        <v>1250310</v>
      </c>
      <c r="E28" s="177">
        <v>1250310</v>
      </c>
      <c r="F28" s="101" t="s">
        <v>271</v>
      </c>
      <c r="G28" s="177">
        <v>0</v>
      </c>
      <c r="H28" s="101"/>
      <c r="I28" s="177">
        <v>58312520</v>
      </c>
      <c r="J28" s="177">
        <v>49493728.32000006</v>
      </c>
      <c r="K28" s="177">
        <v>56746201</v>
      </c>
      <c r="L28" s="96">
        <v>1566319</v>
      </c>
      <c r="M28" s="45"/>
      <c r="N28" s="27"/>
      <c r="O28" s="27"/>
      <c r="P28" s="27"/>
    </row>
    <row r="29" spans="1:16" s="28" customFormat="1">
      <c r="A29" s="132" t="s">
        <v>114</v>
      </c>
      <c r="B29" s="129" t="s">
        <v>131</v>
      </c>
      <c r="C29" s="96">
        <v>6355312</v>
      </c>
      <c r="D29" s="177">
        <v>-35818</v>
      </c>
      <c r="E29" s="177">
        <v>-35818</v>
      </c>
      <c r="F29" s="101" t="s">
        <v>267</v>
      </c>
      <c r="G29" s="177">
        <v>0</v>
      </c>
      <c r="H29" s="101"/>
      <c r="I29" s="177">
        <v>6319494</v>
      </c>
      <c r="J29" s="177">
        <v>4574924.9700000035</v>
      </c>
      <c r="K29" s="177">
        <v>5416046</v>
      </c>
      <c r="L29" s="96">
        <v>903448</v>
      </c>
      <c r="M29" s="45"/>
      <c r="N29" s="27"/>
      <c r="O29" s="27"/>
      <c r="P29" s="27"/>
    </row>
    <row r="30" spans="1:16" s="28" customFormat="1">
      <c r="A30" s="132" t="s">
        <v>115</v>
      </c>
      <c r="B30" s="129" t="s">
        <v>234</v>
      </c>
      <c r="C30" s="96">
        <v>9399817</v>
      </c>
      <c r="D30" s="177">
        <v>7000</v>
      </c>
      <c r="E30" s="177">
        <v>7000</v>
      </c>
      <c r="F30" s="152" t="s">
        <v>272</v>
      </c>
      <c r="G30" s="177">
        <v>0</v>
      </c>
      <c r="H30" s="152"/>
      <c r="I30" s="177">
        <v>9406817</v>
      </c>
      <c r="J30" s="177">
        <v>6530477.21</v>
      </c>
      <c r="K30" s="177">
        <v>9168839</v>
      </c>
      <c r="L30" s="96">
        <v>237978</v>
      </c>
      <c r="M30" s="45"/>
      <c r="N30" s="27"/>
      <c r="O30" s="27"/>
      <c r="P30" s="27"/>
    </row>
    <row r="31" spans="1:16" s="28" customFormat="1">
      <c r="A31" s="134" t="s">
        <v>136</v>
      </c>
      <c r="B31" s="131"/>
      <c r="C31" s="94">
        <v>72817339</v>
      </c>
      <c r="D31" s="176">
        <v>1221492</v>
      </c>
      <c r="E31" s="176">
        <v>1221492</v>
      </c>
      <c r="F31" s="95"/>
      <c r="G31" s="94">
        <v>0</v>
      </c>
      <c r="H31" s="95"/>
      <c r="I31" s="94">
        <v>74038831</v>
      </c>
      <c r="J31" s="94">
        <v>60599130.500000067</v>
      </c>
      <c r="K31" s="94">
        <v>71331086</v>
      </c>
      <c r="L31" s="94">
        <v>2707745</v>
      </c>
      <c r="M31" s="45"/>
      <c r="O31" s="27"/>
      <c r="P31" s="27"/>
    </row>
    <row r="32" spans="1:16" s="28" customFormat="1">
      <c r="A32" s="132" t="s">
        <v>116</v>
      </c>
      <c r="B32" s="133" t="s">
        <v>19</v>
      </c>
      <c r="C32" s="96">
        <v>45000679</v>
      </c>
      <c r="D32" s="177">
        <v>2910451</v>
      </c>
      <c r="E32" s="177">
        <v>2910451</v>
      </c>
      <c r="F32" s="101" t="s">
        <v>269</v>
      </c>
      <c r="G32" s="177">
        <v>0</v>
      </c>
      <c r="H32" s="101"/>
      <c r="I32" s="177">
        <v>47911130</v>
      </c>
      <c r="J32" s="177">
        <v>37551908.570000082</v>
      </c>
      <c r="K32" s="177">
        <v>44465594</v>
      </c>
      <c r="L32" s="96">
        <v>3445536</v>
      </c>
      <c r="M32" s="45"/>
      <c r="N32" s="27"/>
      <c r="O32" s="27"/>
      <c r="P32" s="27"/>
    </row>
    <row r="33" spans="1:16" s="29" customFormat="1">
      <c r="A33" s="130" t="s">
        <v>137</v>
      </c>
      <c r="B33" s="131"/>
      <c r="C33" s="94">
        <v>45000679</v>
      </c>
      <c r="D33" s="176">
        <v>2910451</v>
      </c>
      <c r="E33" s="176">
        <v>2910451</v>
      </c>
      <c r="F33" s="95"/>
      <c r="G33" s="94">
        <v>0</v>
      </c>
      <c r="H33" s="95"/>
      <c r="I33" s="94">
        <v>47911130</v>
      </c>
      <c r="J33" s="94">
        <v>37551908.570000082</v>
      </c>
      <c r="K33" s="94">
        <v>44465594</v>
      </c>
      <c r="L33" s="94">
        <v>3445536</v>
      </c>
      <c r="M33" s="45"/>
      <c r="O33" s="27"/>
      <c r="P33" s="27"/>
    </row>
    <row r="34" spans="1:16" s="28" customFormat="1">
      <c r="A34" s="132" t="s">
        <v>117</v>
      </c>
      <c r="B34" s="133" t="s">
        <v>20</v>
      </c>
      <c r="C34" s="96">
        <v>18534929</v>
      </c>
      <c r="D34" s="177">
        <v>259696</v>
      </c>
      <c r="E34" s="177">
        <v>259696</v>
      </c>
      <c r="F34" s="101" t="s">
        <v>271</v>
      </c>
      <c r="G34" s="177">
        <v>0</v>
      </c>
      <c r="H34" s="101"/>
      <c r="I34" s="177">
        <v>18794625</v>
      </c>
      <c r="J34" s="177">
        <v>14625624.379999964</v>
      </c>
      <c r="K34" s="177">
        <v>17216154</v>
      </c>
      <c r="L34" s="96">
        <v>1578471</v>
      </c>
      <c r="M34" s="45"/>
      <c r="N34" s="27"/>
      <c r="O34" s="27"/>
      <c r="P34" s="27"/>
    </row>
    <row r="35" spans="1:16" s="28" customFormat="1">
      <c r="A35" s="132" t="s">
        <v>118</v>
      </c>
      <c r="B35" s="133" t="s">
        <v>21</v>
      </c>
      <c r="C35" s="96">
        <v>10576432</v>
      </c>
      <c r="D35" s="177">
        <v>-1980608</v>
      </c>
      <c r="E35" s="177">
        <v>-1980608</v>
      </c>
      <c r="F35" s="101" t="s">
        <v>269</v>
      </c>
      <c r="G35" s="177">
        <v>0</v>
      </c>
      <c r="H35" s="101"/>
      <c r="I35" s="177">
        <v>8595824</v>
      </c>
      <c r="J35" s="177">
        <v>6787714.1999999611</v>
      </c>
      <c r="K35" s="177">
        <v>8128111</v>
      </c>
      <c r="L35" s="96">
        <v>467713</v>
      </c>
      <c r="M35" s="45"/>
      <c r="N35" s="27"/>
      <c r="O35" s="27"/>
      <c r="P35" s="27"/>
    </row>
    <row r="36" spans="1:16" s="28" customFormat="1">
      <c r="A36" s="132" t="s">
        <v>119</v>
      </c>
      <c r="B36" s="133" t="s">
        <v>22</v>
      </c>
      <c r="C36" s="96">
        <v>1422938</v>
      </c>
      <c r="D36" s="177">
        <v>-461322</v>
      </c>
      <c r="E36" s="177">
        <v>-461322</v>
      </c>
      <c r="F36" s="101" t="s">
        <v>271</v>
      </c>
      <c r="G36" s="177">
        <v>0</v>
      </c>
      <c r="H36" s="101"/>
      <c r="I36" s="177">
        <v>961616</v>
      </c>
      <c r="J36" s="177">
        <v>335768.11000000127</v>
      </c>
      <c r="K36" s="177">
        <v>764399</v>
      </c>
      <c r="L36" s="96">
        <v>197217</v>
      </c>
      <c r="M36" s="45"/>
      <c r="N36" s="27"/>
      <c r="O36" s="27"/>
      <c r="P36" s="27"/>
    </row>
    <row r="37" spans="1:16" s="28" customFormat="1">
      <c r="A37" s="132" t="s">
        <v>120</v>
      </c>
      <c r="B37" s="133" t="s">
        <v>23</v>
      </c>
      <c r="C37" s="96">
        <v>36320360</v>
      </c>
      <c r="D37" s="177">
        <v>2597403</v>
      </c>
      <c r="E37" s="177">
        <v>2597403</v>
      </c>
      <c r="F37" s="101" t="s">
        <v>275</v>
      </c>
      <c r="G37" s="177">
        <v>0</v>
      </c>
      <c r="H37" s="101"/>
      <c r="I37" s="177">
        <v>38917763</v>
      </c>
      <c r="J37" s="177">
        <v>21490025.459999993</v>
      </c>
      <c r="K37" s="177">
        <v>37315394</v>
      </c>
      <c r="L37" s="96">
        <v>1602369</v>
      </c>
      <c r="M37" s="45"/>
      <c r="N37" s="27"/>
      <c r="O37" s="27"/>
      <c r="P37" s="27"/>
    </row>
    <row r="38" spans="1:16" s="29" customFormat="1">
      <c r="A38" s="130" t="s">
        <v>138</v>
      </c>
      <c r="B38" s="131"/>
      <c r="C38" s="94">
        <v>66854659</v>
      </c>
      <c r="D38" s="176">
        <v>415169</v>
      </c>
      <c r="E38" s="176">
        <v>415169</v>
      </c>
      <c r="F38" s="176"/>
      <c r="G38" s="94">
        <v>0</v>
      </c>
      <c r="H38" s="176"/>
      <c r="I38" s="94">
        <v>67269828</v>
      </c>
      <c r="J38" s="94">
        <v>43239132.149999917</v>
      </c>
      <c r="K38" s="94">
        <v>63424058</v>
      </c>
      <c r="L38" s="94">
        <v>3845770</v>
      </c>
      <c r="M38" s="45"/>
      <c r="O38" s="27"/>
      <c r="P38" s="27"/>
    </row>
    <row r="39" spans="1:16" s="29" customFormat="1">
      <c r="A39" s="135" t="s">
        <v>235</v>
      </c>
      <c r="B39" s="136" t="s">
        <v>132</v>
      </c>
      <c r="C39" s="97">
        <v>64802014</v>
      </c>
      <c r="D39" s="97">
        <v>1363928</v>
      </c>
      <c r="E39" s="178">
        <v>1363928</v>
      </c>
      <c r="F39" s="101" t="s">
        <v>294</v>
      </c>
      <c r="G39" s="177">
        <v>0</v>
      </c>
      <c r="H39" s="101"/>
      <c r="I39" s="177">
        <v>66165942</v>
      </c>
      <c r="J39" s="177">
        <v>19101527.119999986</v>
      </c>
      <c r="K39" s="177">
        <v>66165942</v>
      </c>
      <c r="L39" s="97">
        <v>0</v>
      </c>
      <c r="M39" s="45"/>
      <c r="O39" s="27"/>
      <c r="P39" s="27"/>
    </row>
    <row r="40" spans="1:16" s="29" customFormat="1">
      <c r="A40" s="130" t="s">
        <v>293</v>
      </c>
      <c r="B40" s="131"/>
      <c r="C40" s="176">
        <v>64802014</v>
      </c>
      <c r="D40" s="176">
        <v>1363928</v>
      </c>
      <c r="E40" s="176">
        <v>1363928</v>
      </c>
      <c r="F40" s="176"/>
      <c r="G40" s="176">
        <v>0</v>
      </c>
      <c r="H40" s="176"/>
      <c r="I40" s="176">
        <v>66165942</v>
      </c>
      <c r="J40" s="176">
        <v>19101527.119999986</v>
      </c>
      <c r="K40" s="176">
        <v>66165942</v>
      </c>
      <c r="L40" s="176">
        <v>0</v>
      </c>
      <c r="M40" s="45"/>
      <c r="N40" s="27"/>
      <c r="O40" s="27"/>
      <c r="P40" s="27"/>
    </row>
    <row r="41" spans="1:16" s="29" customFormat="1" ht="15" customHeight="1">
      <c r="A41" s="130" t="s">
        <v>2</v>
      </c>
      <c r="B41" s="137"/>
      <c r="C41" s="94">
        <v>1736669044</v>
      </c>
      <c r="D41" s="176">
        <v>26892106</v>
      </c>
      <c r="E41" s="176">
        <v>26892106</v>
      </c>
      <c r="F41" s="176"/>
      <c r="G41" s="94">
        <v>0</v>
      </c>
      <c r="H41" s="176"/>
      <c r="I41" s="176">
        <v>1763561150</v>
      </c>
      <c r="J41" s="176">
        <v>1435525515.1899941</v>
      </c>
      <c r="K41" s="176">
        <v>1769706397</v>
      </c>
      <c r="L41" s="176">
        <v>-6145247</v>
      </c>
      <c r="M41" s="45"/>
      <c r="N41" s="27"/>
      <c r="O41" s="27"/>
      <c r="P41" s="27"/>
    </row>
    <row r="42" spans="1:16" ht="9.75" customHeight="1">
      <c r="A42" s="138"/>
      <c r="B42" s="139"/>
      <c r="C42" s="98"/>
      <c r="D42" s="179"/>
      <c r="E42" s="179"/>
      <c r="F42" s="180"/>
      <c r="G42" s="98"/>
      <c r="H42" s="180"/>
      <c r="I42" s="98"/>
      <c r="J42" s="98"/>
      <c r="K42" s="98"/>
      <c r="L42" s="98"/>
    </row>
    <row r="43" spans="1:16">
      <c r="A43" s="140" t="s">
        <v>56</v>
      </c>
      <c r="B43" s="141"/>
      <c r="C43" s="99"/>
      <c r="D43" s="180"/>
      <c r="E43" s="180"/>
      <c r="F43" s="180"/>
      <c r="G43" s="99"/>
      <c r="H43" s="180"/>
      <c r="I43" s="99"/>
      <c r="J43" s="99"/>
      <c r="K43" s="99"/>
      <c r="L43" s="99"/>
    </row>
    <row r="44" spans="1:16">
      <c r="A44" s="142"/>
      <c r="B44" s="141" t="s">
        <v>4</v>
      </c>
      <c r="C44" s="96">
        <v>922125602</v>
      </c>
      <c r="D44" s="177">
        <v>22487270</v>
      </c>
      <c r="E44" s="177">
        <v>22487270</v>
      </c>
      <c r="F44" s="93"/>
      <c r="G44" s="177">
        <v>0</v>
      </c>
      <c r="H44" s="93"/>
      <c r="I44" s="177">
        <v>944612872</v>
      </c>
      <c r="J44" s="177">
        <v>711883849.99997044</v>
      </c>
      <c r="K44" s="177">
        <v>956065535</v>
      </c>
      <c r="L44" s="96">
        <v>-11452663</v>
      </c>
      <c r="N44" s="28"/>
    </row>
    <row r="45" spans="1:16">
      <c r="A45" s="142"/>
      <c r="B45" s="141" t="s">
        <v>5</v>
      </c>
      <c r="C45" s="96">
        <v>5685702</v>
      </c>
      <c r="D45" s="177">
        <v>0</v>
      </c>
      <c r="E45" s="177">
        <v>0</v>
      </c>
      <c r="F45" s="93"/>
      <c r="G45" s="177">
        <v>0</v>
      </c>
      <c r="H45" s="93"/>
      <c r="I45" s="177">
        <v>5685702</v>
      </c>
      <c r="J45" s="177">
        <v>177510.98</v>
      </c>
      <c r="K45" s="177">
        <v>5685702</v>
      </c>
      <c r="L45" s="96">
        <v>0</v>
      </c>
      <c r="N45" s="28"/>
    </row>
    <row r="46" spans="1:16" s="29" customFormat="1" ht="13.5">
      <c r="A46" s="143"/>
      <c r="B46" s="144" t="s">
        <v>57</v>
      </c>
      <c r="C46" s="100">
        <v>927811304</v>
      </c>
      <c r="D46" s="181">
        <v>22487270</v>
      </c>
      <c r="E46" s="181">
        <v>22487270</v>
      </c>
      <c r="F46" s="181"/>
      <c r="G46" s="100">
        <v>0</v>
      </c>
      <c r="H46" s="181"/>
      <c r="I46" s="100">
        <v>950298574</v>
      </c>
      <c r="J46" s="100">
        <v>712061360.97997046</v>
      </c>
      <c r="K46" s="100">
        <v>961751237</v>
      </c>
      <c r="L46" s="100">
        <v>-11452663</v>
      </c>
      <c r="M46" s="45"/>
      <c r="N46" s="28"/>
    </row>
    <row r="47" spans="1:16">
      <c r="A47" s="142"/>
      <c r="B47" s="141" t="s">
        <v>6</v>
      </c>
      <c r="C47" s="96">
        <v>799156518</v>
      </c>
      <c r="D47" s="177">
        <v>3078111</v>
      </c>
      <c r="E47" s="177">
        <v>3078111</v>
      </c>
      <c r="F47" s="93"/>
      <c r="G47" s="177">
        <v>0</v>
      </c>
      <c r="H47" s="93"/>
      <c r="I47" s="177">
        <v>802234629</v>
      </c>
      <c r="J47" s="177">
        <v>715955645.83999383</v>
      </c>
      <c r="K47" s="177">
        <v>798710773</v>
      </c>
      <c r="L47" s="96">
        <v>3523856</v>
      </c>
      <c r="N47" s="28"/>
    </row>
    <row r="48" spans="1:16">
      <c r="A48" s="142"/>
      <c r="B48" s="141" t="s">
        <v>36</v>
      </c>
      <c r="C48" s="96">
        <v>9701222</v>
      </c>
      <c r="D48" s="177">
        <v>1326725</v>
      </c>
      <c r="E48" s="177">
        <v>1326725</v>
      </c>
      <c r="F48" s="177"/>
      <c r="G48" s="177">
        <v>0</v>
      </c>
      <c r="H48" s="177"/>
      <c r="I48" s="177">
        <v>11027947</v>
      </c>
      <c r="J48" s="177">
        <v>7508508.3699999889</v>
      </c>
      <c r="K48" s="177">
        <v>9244387</v>
      </c>
      <c r="L48" s="96">
        <v>1783560</v>
      </c>
      <c r="N48" s="28"/>
    </row>
    <row r="49" spans="1:14" s="29" customFormat="1">
      <c r="A49" s="130" t="s">
        <v>37</v>
      </c>
      <c r="B49" s="137"/>
      <c r="C49" s="94">
        <v>1736669044</v>
      </c>
      <c r="D49" s="176">
        <v>26892106</v>
      </c>
      <c r="E49" s="176">
        <v>26892106</v>
      </c>
      <c r="F49" s="176"/>
      <c r="G49" s="94">
        <v>0</v>
      </c>
      <c r="H49" s="94"/>
      <c r="I49" s="94">
        <v>1763561150</v>
      </c>
      <c r="J49" s="94">
        <v>1435525515.1899643</v>
      </c>
      <c r="K49" s="94">
        <v>1769706397</v>
      </c>
      <c r="L49" s="94">
        <v>-6145247</v>
      </c>
      <c r="M49" s="45"/>
      <c r="N49" s="28"/>
    </row>
    <row r="50" spans="1:14" ht="15.75">
      <c r="A50" s="48" t="s">
        <v>162</v>
      </c>
    </row>
  </sheetData>
  <phoneticPr fontId="17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44"/>
  <sheetViews>
    <sheetView zoomScale="80" zoomScaleNormal="80" workbookViewId="0">
      <selection activeCell="G12" sqref="G12"/>
    </sheetView>
  </sheetViews>
  <sheetFormatPr defaultColWidth="11.42578125" defaultRowHeight="15.75"/>
  <cols>
    <col min="1" max="1" width="12.140625" style="7" bestFit="1" customWidth="1"/>
    <col min="2" max="2" width="10.28515625" style="7" customWidth="1"/>
    <col min="3" max="3" width="91.42578125" style="7" bestFit="1" customWidth="1"/>
    <col min="4" max="4" width="11.5703125" style="7" bestFit="1" customWidth="1"/>
    <col min="5" max="5" width="3.5703125" style="7" customWidth="1"/>
    <col min="6" max="6" width="12.42578125" style="7" bestFit="1" customWidth="1"/>
    <col min="7" max="7" width="10.28515625" style="7" bestFit="1" customWidth="1"/>
    <col min="8" max="8" width="79.42578125" style="7" bestFit="1" customWidth="1"/>
    <col min="9" max="9" width="14" style="7" customWidth="1"/>
    <col min="10" max="13" width="11.42578125" style="7" customWidth="1"/>
    <col min="14" max="14" width="12.28515625" style="7" bestFit="1" customWidth="1"/>
    <col min="15" max="16384" width="11.42578125" style="7"/>
  </cols>
  <sheetData>
    <row r="1" spans="1:9">
      <c r="A1" s="1" t="s">
        <v>3</v>
      </c>
      <c r="B1" s="2"/>
      <c r="C1" s="2"/>
      <c r="D1" s="2"/>
      <c r="E1" s="2"/>
      <c r="F1" s="2"/>
      <c r="G1" s="2"/>
      <c r="H1" s="2"/>
      <c r="I1" s="2"/>
    </row>
    <row r="2" spans="1:9">
      <c r="A2" s="1" t="s">
        <v>236</v>
      </c>
      <c r="B2" s="2"/>
      <c r="C2" s="2"/>
      <c r="D2" s="2"/>
      <c r="E2" s="2"/>
      <c r="F2" s="2"/>
      <c r="G2" s="2"/>
      <c r="H2" s="2"/>
      <c r="I2" s="2"/>
    </row>
    <row r="3" spans="1:9">
      <c r="A3" s="1" t="s">
        <v>318</v>
      </c>
      <c r="B3" s="2"/>
      <c r="C3" s="2"/>
      <c r="D3" s="2"/>
      <c r="E3" s="2"/>
      <c r="F3" s="2"/>
      <c r="G3" s="2"/>
      <c r="H3" s="2"/>
      <c r="I3" s="2"/>
    </row>
    <row r="4" spans="1:9" ht="12" customHeight="1">
      <c r="A4" s="6"/>
      <c r="B4" s="6"/>
      <c r="C4" s="6"/>
      <c r="D4" s="6"/>
      <c r="E4" s="6"/>
    </row>
    <row r="5" spans="1:9" s="158" customFormat="1" ht="12.75">
      <c r="A5" s="292" t="s">
        <v>250</v>
      </c>
      <c r="B5" s="293"/>
      <c r="C5" s="293"/>
      <c r="D5" s="294"/>
      <c r="E5" s="157"/>
      <c r="F5" s="295" t="s">
        <v>273</v>
      </c>
      <c r="G5" s="295"/>
      <c r="H5" s="295"/>
      <c r="I5" s="295"/>
    </row>
    <row r="6" spans="1:9" s="158" customFormat="1" ht="13.5" customHeight="1">
      <c r="A6" s="289" t="s">
        <v>212</v>
      </c>
      <c r="B6" s="289" t="s">
        <v>315</v>
      </c>
      <c r="C6" s="289" t="s">
        <v>316</v>
      </c>
      <c r="D6" s="289" t="s">
        <v>201</v>
      </c>
      <c r="F6" s="7"/>
      <c r="G6" s="7"/>
      <c r="H6" s="7"/>
      <c r="I6" s="7"/>
    </row>
    <row r="7" spans="1:9" s="158" customFormat="1" ht="13.5" customHeight="1">
      <c r="A7" s="209" t="s">
        <v>24</v>
      </c>
      <c r="B7" s="210" t="s">
        <v>263</v>
      </c>
      <c r="C7" t="s">
        <v>262</v>
      </c>
      <c r="D7" s="211">
        <v>-1149</v>
      </c>
      <c r="F7" s="7"/>
      <c r="G7" s="7"/>
      <c r="H7" s="7"/>
      <c r="I7" s="7"/>
    </row>
    <row r="8" spans="1:9" s="158" customFormat="1" ht="13.5" customHeight="1">
      <c r="A8" s="212" t="s">
        <v>288</v>
      </c>
      <c r="B8" s="212"/>
      <c r="C8" s="212"/>
      <c r="D8" s="213">
        <v>-1149</v>
      </c>
      <c r="F8" s="7"/>
      <c r="G8" s="7"/>
      <c r="H8" s="7"/>
      <c r="I8" s="7"/>
    </row>
    <row r="9" spans="1:9" s="158" customFormat="1" ht="13.5" customHeight="1">
      <c r="A9" s="209" t="s">
        <v>25</v>
      </c>
      <c r="B9" s="210" t="s">
        <v>263</v>
      </c>
      <c r="C9" t="s">
        <v>262</v>
      </c>
      <c r="D9" s="211">
        <v>-58937</v>
      </c>
      <c r="F9" s="7"/>
      <c r="G9" s="7"/>
      <c r="H9" s="7"/>
      <c r="I9" s="7"/>
    </row>
    <row r="10" spans="1:9" s="158" customFormat="1" ht="13.5" customHeight="1">
      <c r="A10" s="212" t="s">
        <v>286</v>
      </c>
      <c r="B10" s="212"/>
      <c r="C10" s="212"/>
      <c r="D10" s="213">
        <v>-58937</v>
      </c>
      <c r="F10" s="7"/>
      <c r="G10" s="7"/>
      <c r="H10" s="7"/>
      <c r="I10" s="7"/>
    </row>
    <row r="11" spans="1:9" s="158" customFormat="1" ht="13.5" customHeight="1">
      <c r="A11" s="209" t="s">
        <v>26</v>
      </c>
      <c r="B11" s="210" t="s">
        <v>263</v>
      </c>
      <c r="C11" t="s">
        <v>262</v>
      </c>
      <c r="D11" s="211">
        <v>-17558</v>
      </c>
      <c r="F11" s="7"/>
      <c r="G11" s="7"/>
      <c r="H11" s="7"/>
      <c r="I11" s="7"/>
    </row>
    <row r="12" spans="1:9" s="158" customFormat="1" ht="13.5" customHeight="1">
      <c r="A12" s="212" t="s">
        <v>223</v>
      </c>
      <c r="B12" s="212"/>
      <c r="C12" s="212"/>
      <c r="D12" s="213">
        <v>-17558</v>
      </c>
      <c r="F12" s="7"/>
      <c r="G12" s="7"/>
      <c r="H12" s="7"/>
      <c r="I12" s="7"/>
    </row>
    <row r="13" spans="1:9" s="158" customFormat="1" ht="13.5" customHeight="1">
      <c r="A13" s="209" t="s">
        <v>123</v>
      </c>
      <c r="B13" s="210" t="s">
        <v>263</v>
      </c>
      <c r="C13" t="s">
        <v>262</v>
      </c>
      <c r="D13" s="211">
        <v>-5090</v>
      </c>
      <c r="F13" s="7"/>
      <c r="G13" s="7"/>
      <c r="H13" s="7"/>
      <c r="I13" s="7"/>
    </row>
    <row r="14" spans="1:9" s="158" customFormat="1" ht="13.5" customHeight="1">
      <c r="A14" s="212" t="s">
        <v>289</v>
      </c>
      <c r="B14" s="212"/>
      <c r="C14" s="212"/>
      <c r="D14" s="213">
        <v>-5090</v>
      </c>
      <c r="F14" s="7"/>
      <c r="G14" s="7"/>
      <c r="H14" s="7"/>
      <c r="I14" s="7"/>
    </row>
    <row r="15" spans="1:9" s="158" customFormat="1" ht="13.5" customHeight="1">
      <c r="A15" s="209" t="s">
        <v>112</v>
      </c>
      <c r="B15" s="210" t="s">
        <v>311</v>
      </c>
      <c r="C15" t="s">
        <v>313</v>
      </c>
      <c r="D15" s="211">
        <v>18881133</v>
      </c>
      <c r="F15" s="7"/>
      <c r="G15" s="7"/>
      <c r="H15" s="7"/>
      <c r="I15" s="7"/>
    </row>
    <row r="16" spans="1:9" ht="13.5" customHeight="1">
      <c r="A16" s="212" t="s">
        <v>314</v>
      </c>
      <c r="B16" s="212"/>
      <c r="C16" s="212"/>
      <c r="D16" s="213">
        <v>18881133</v>
      </c>
      <c r="E16" s="158"/>
    </row>
    <row r="17" spans="1:5" ht="13.5" customHeight="1">
      <c r="A17" s="209" t="s">
        <v>113</v>
      </c>
      <c r="B17" s="210" t="s">
        <v>263</v>
      </c>
      <c r="C17" t="s">
        <v>262</v>
      </c>
      <c r="D17" s="211">
        <v>-32956</v>
      </c>
      <c r="E17" s="158"/>
    </row>
    <row r="18" spans="1:5" ht="13.5" customHeight="1">
      <c r="A18" s="212" t="s">
        <v>287</v>
      </c>
      <c r="B18" s="212"/>
      <c r="C18" s="212"/>
      <c r="D18" s="213">
        <v>-32956</v>
      </c>
      <c r="E18" s="158"/>
    </row>
    <row r="19" spans="1:5" ht="13.5" customHeight="1">
      <c r="A19" s="209" t="s">
        <v>114</v>
      </c>
      <c r="B19" s="210" t="s">
        <v>263</v>
      </c>
      <c r="C19" t="s">
        <v>262</v>
      </c>
      <c r="D19" s="211">
        <v>-15223</v>
      </c>
    </row>
    <row r="20" spans="1:5" ht="13.5" customHeight="1">
      <c r="A20" s="212" t="s">
        <v>290</v>
      </c>
      <c r="B20" s="212"/>
      <c r="C20" s="212"/>
      <c r="D20" s="213">
        <v>-15223</v>
      </c>
    </row>
    <row r="21" spans="1:5" ht="13.5" customHeight="1">
      <c r="A21" s="209" t="s">
        <v>116</v>
      </c>
      <c r="B21" s="210" t="s">
        <v>263</v>
      </c>
      <c r="C21" t="s">
        <v>262</v>
      </c>
      <c r="D21" s="211">
        <v>1039</v>
      </c>
    </row>
    <row r="22" spans="1:5" ht="13.5" customHeight="1">
      <c r="A22" s="212" t="s">
        <v>291</v>
      </c>
      <c r="B22" s="212"/>
      <c r="C22" s="212"/>
      <c r="D22" s="213">
        <v>1039</v>
      </c>
    </row>
    <row r="23" spans="1:5" ht="13.5" customHeight="1">
      <c r="A23" s="209" t="s">
        <v>117</v>
      </c>
      <c r="B23" s="210" t="s">
        <v>263</v>
      </c>
      <c r="C23" t="s">
        <v>262</v>
      </c>
      <c r="D23" s="211">
        <v>-39847</v>
      </c>
    </row>
    <row r="24" spans="1:5" ht="13.5" customHeight="1">
      <c r="A24" s="212" t="s">
        <v>281</v>
      </c>
      <c r="B24" s="212"/>
      <c r="C24" s="212"/>
      <c r="D24" s="213">
        <v>-39847</v>
      </c>
    </row>
    <row r="25" spans="1:5" ht="13.5" customHeight="1">
      <c r="A25" s="209" t="s">
        <v>118</v>
      </c>
      <c r="B25" s="210" t="s">
        <v>263</v>
      </c>
      <c r="C25" t="s">
        <v>262</v>
      </c>
      <c r="D25" s="211">
        <v>-3277</v>
      </c>
    </row>
    <row r="26" spans="1:5" ht="13.5" customHeight="1">
      <c r="A26" s="212" t="s">
        <v>282</v>
      </c>
      <c r="B26" s="212"/>
      <c r="C26" s="212"/>
      <c r="D26" s="213">
        <v>-3277</v>
      </c>
    </row>
    <row r="27" spans="1:5" ht="13.5" customHeight="1">
      <c r="A27" s="209" t="s">
        <v>119</v>
      </c>
      <c r="B27" s="210" t="s">
        <v>263</v>
      </c>
      <c r="C27" t="s">
        <v>262</v>
      </c>
      <c r="D27" s="211">
        <v>-1024</v>
      </c>
    </row>
    <row r="28" spans="1:5" ht="13.5" customHeight="1">
      <c r="A28" s="212" t="s">
        <v>283</v>
      </c>
      <c r="B28" s="212"/>
      <c r="C28" s="212"/>
      <c r="D28" s="213">
        <v>-1024</v>
      </c>
    </row>
    <row r="29" spans="1:5" ht="13.5" customHeight="1">
      <c r="A29" s="209" t="s">
        <v>120</v>
      </c>
      <c r="B29" s="210" t="s">
        <v>263</v>
      </c>
      <c r="C29" t="s">
        <v>262</v>
      </c>
      <c r="D29" s="211">
        <v>-3233</v>
      </c>
    </row>
    <row r="30" spans="1:5" ht="13.5" customHeight="1">
      <c r="A30" s="212" t="s">
        <v>284</v>
      </c>
      <c r="B30" s="212"/>
      <c r="C30" s="212"/>
      <c r="D30" s="213">
        <v>-3233</v>
      </c>
    </row>
    <row r="31" spans="1:5" ht="13.5" customHeight="1">
      <c r="A31" s="214" t="s">
        <v>202</v>
      </c>
      <c r="B31" s="214"/>
      <c r="C31" s="214"/>
      <c r="D31" s="215">
        <v>18703878</v>
      </c>
    </row>
    <row r="32" spans="1:5" ht="13.5" customHeight="1">
      <c r="A32" s="195"/>
      <c r="B32" s="195"/>
      <c r="C32" s="195"/>
      <c r="D32" s="196"/>
    </row>
    <row r="33" spans="1:4" ht="13.5" customHeight="1">
      <c r="A33" s="195"/>
      <c r="B33" s="195"/>
      <c r="C33" s="195"/>
      <c r="D33" s="196"/>
    </row>
    <row r="34" spans="1:4" ht="13.5" customHeight="1">
      <c r="A34" s="195"/>
      <c r="B34" s="195"/>
      <c r="C34" s="195"/>
      <c r="D34" s="196"/>
    </row>
    <row r="35" spans="1:4" ht="13.5" customHeight="1">
      <c r="A35" s="197"/>
      <c r="B35" s="197"/>
      <c r="C35" s="197"/>
      <c r="D35" s="198"/>
    </row>
    <row r="36" spans="1:4" ht="13.5" customHeight="1">
      <c r="A36" s="195"/>
      <c r="B36" s="195"/>
      <c r="C36" s="195"/>
      <c r="D36" s="196"/>
    </row>
    <row r="37" spans="1:4" ht="13.5" customHeight="1">
      <c r="A37" s="195"/>
      <c r="B37" s="195"/>
      <c r="C37" s="195"/>
      <c r="D37" s="196"/>
    </row>
    <row r="38" spans="1:4" ht="13.5" customHeight="1">
      <c r="A38" s="197"/>
      <c r="B38" s="197"/>
      <c r="C38" s="197"/>
      <c r="D38" s="198"/>
    </row>
    <row r="39" spans="1:4" ht="13.5" customHeight="1">
      <c r="A39" s="195"/>
      <c r="B39" s="195"/>
      <c r="C39" s="195"/>
      <c r="D39" s="196"/>
    </row>
    <row r="40" spans="1:4" ht="13.5" customHeight="1"/>
    <row r="41" spans="1:4" ht="13.5" customHeight="1"/>
    <row r="42" spans="1:4" ht="13.5" customHeight="1"/>
    <row r="43" spans="1:4" ht="13.5" customHeight="1"/>
    <row r="44" spans="1:4" ht="13.5" customHeight="1"/>
  </sheetData>
  <mergeCells count="2">
    <mergeCell ref="A5:D5"/>
    <mergeCell ref="F5:I5"/>
  </mergeCells>
  <phoneticPr fontId="27" type="noConversion"/>
  <printOptions horizontalCentered="1"/>
  <pageMargins left="0.19" right="0.17" top="0.5" bottom="0.61" header="0.5" footer="0.39"/>
  <pageSetup scale="55" fitToHeight="2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49"/>
  <sheetViews>
    <sheetView zoomScale="70" zoomScaleNormal="70" workbookViewId="0">
      <selection activeCell="K1" sqref="K1:K1048576"/>
    </sheetView>
  </sheetViews>
  <sheetFormatPr defaultColWidth="9.140625" defaultRowHeight="15.75"/>
  <cols>
    <col min="1" max="1" width="71.5703125" style="34" bestFit="1" customWidth="1"/>
    <col min="2" max="2" width="14.42578125" style="37" bestFit="1" customWidth="1"/>
    <col min="3" max="3" width="19" style="33" customWidth="1"/>
    <col min="4" max="4" width="17.28515625" style="35" bestFit="1" customWidth="1"/>
    <col min="5" max="5" width="15.42578125" style="35" bestFit="1" customWidth="1"/>
    <col min="6" max="6" width="16.85546875" style="35" bestFit="1" customWidth="1"/>
    <col min="7" max="7" width="21.7109375" style="35" customWidth="1"/>
    <col min="8" max="8" width="18.7109375" style="35" customWidth="1"/>
    <col min="9" max="9" width="20.42578125" style="35" customWidth="1"/>
    <col min="10" max="10" width="17.28515625" style="35" customWidth="1"/>
    <col min="11" max="11" width="21.42578125" style="34" bestFit="1" customWidth="1"/>
    <col min="12" max="12" width="19.5703125" style="34" customWidth="1"/>
    <col min="13" max="13" width="22.7109375" style="34" customWidth="1"/>
    <col min="14" max="14" width="15" style="34" customWidth="1"/>
    <col min="15" max="16384" width="9.140625" style="34"/>
  </cols>
  <sheetData>
    <row r="1" spans="1:20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</row>
    <row r="2" spans="1:20">
      <c r="A2" s="13" t="s">
        <v>237</v>
      </c>
      <c r="B2" s="13"/>
      <c r="C2" s="13"/>
      <c r="D2" s="13"/>
      <c r="E2" s="13"/>
      <c r="F2" s="13"/>
      <c r="G2" s="13"/>
      <c r="H2" s="13"/>
      <c r="I2" s="13"/>
      <c r="J2" s="13"/>
    </row>
    <row r="3" spans="1:20">
      <c r="A3" s="13" t="s">
        <v>318</v>
      </c>
      <c r="B3" s="13"/>
      <c r="C3" s="13"/>
      <c r="D3" s="13"/>
      <c r="E3" s="13"/>
      <c r="F3" s="13"/>
      <c r="G3" s="13"/>
      <c r="H3" s="13"/>
      <c r="I3" s="13"/>
      <c r="J3" s="13"/>
    </row>
    <row r="5" spans="1:20" ht="15.75" customHeight="1">
      <c r="A5" s="54"/>
      <c r="B5" s="55" t="s">
        <v>58</v>
      </c>
      <c r="C5" s="56"/>
      <c r="D5" s="57" t="s">
        <v>195</v>
      </c>
      <c r="E5" s="57" t="s">
        <v>196</v>
      </c>
      <c r="F5" s="57" t="s">
        <v>197</v>
      </c>
      <c r="G5" s="57" t="s">
        <v>59</v>
      </c>
      <c r="H5" s="57" t="s">
        <v>60</v>
      </c>
      <c r="I5" s="56"/>
      <c r="J5" s="57"/>
    </row>
    <row r="6" spans="1:20">
      <c r="A6" s="107" t="s">
        <v>56</v>
      </c>
      <c r="B6" s="108" t="s">
        <v>61</v>
      </c>
      <c r="C6" s="109" t="s">
        <v>31</v>
      </c>
      <c r="D6" s="109" t="s">
        <v>32</v>
      </c>
      <c r="E6" s="109" t="s">
        <v>32</v>
      </c>
      <c r="F6" s="109" t="s">
        <v>198</v>
      </c>
      <c r="G6" s="200" t="s">
        <v>38</v>
      </c>
      <c r="H6" s="200" t="s">
        <v>62</v>
      </c>
      <c r="I6" s="200" t="s">
        <v>34</v>
      </c>
      <c r="J6" s="58" t="s">
        <v>35</v>
      </c>
      <c r="M6" s="193"/>
    </row>
    <row r="7" spans="1:20" ht="15.75" customHeight="1">
      <c r="A7" s="110" t="s">
        <v>63</v>
      </c>
      <c r="B7" s="111" t="s">
        <v>64</v>
      </c>
      <c r="C7" s="66">
        <v>738846556</v>
      </c>
      <c r="D7" s="66">
        <v>25031857</v>
      </c>
      <c r="E7" s="66">
        <v>25031857</v>
      </c>
      <c r="F7" s="66">
        <v>0</v>
      </c>
      <c r="G7" s="66">
        <v>763878413</v>
      </c>
      <c r="H7" s="66">
        <v>555444944.30998337</v>
      </c>
      <c r="I7" s="66">
        <v>775628095</v>
      </c>
      <c r="J7" s="159">
        <v>-11749682</v>
      </c>
      <c r="K7" s="46"/>
      <c r="M7" s="193"/>
    </row>
    <row r="8" spans="1:20" ht="15.75" customHeight="1">
      <c r="A8" s="112" t="s">
        <v>65</v>
      </c>
      <c r="B8" s="113" t="s">
        <v>66</v>
      </c>
      <c r="C8" s="66">
        <v>11641645</v>
      </c>
      <c r="D8" s="66">
        <v>318303</v>
      </c>
      <c r="E8" s="66">
        <v>318303</v>
      </c>
      <c r="F8" s="66">
        <v>0</v>
      </c>
      <c r="G8" s="66">
        <v>11959948</v>
      </c>
      <c r="H8" s="66">
        <v>9199324.2599999979</v>
      </c>
      <c r="I8" s="66">
        <v>11668705</v>
      </c>
      <c r="J8" s="66">
        <v>291243</v>
      </c>
      <c r="K8" s="46"/>
      <c r="M8" s="193"/>
    </row>
    <row r="9" spans="1:20" ht="15.75" customHeight="1">
      <c r="A9" s="112" t="s">
        <v>67</v>
      </c>
      <c r="B9" s="113" t="s">
        <v>68</v>
      </c>
      <c r="C9" s="66">
        <v>8124749</v>
      </c>
      <c r="D9" s="66">
        <v>0</v>
      </c>
      <c r="E9" s="66">
        <v>0</v>
      </c>
      <c r="F9" s="66">
        <v>0</v>
      </c>
      <c r="G9" s="66">
        <v>8124749</v>
      </c>
      <c r="H9" s="66">
        <v>8124749</v>
      </c>
      <c r="I9" s="66">
        <v>8124749</v>
      </c>
      <c r="J9" s="66">
        <v>0</v>
      </c>
      <c r="K9" s="46"/>
      <c r="L9" s="38"/>
      <c r="M9" s="193"/>
      <c r="O9" s="38"/>
      <c r="P9" s="38"/>
      <c r="Q9" s="38"/>
      <c r="R9" s="38"/>
      <c r="S9" s="38"/>
      <c r="T9" s="38"/>
    </row>
    <row r="10" spans="1:20" ht="15.75" customHeight="1">
      <c r="A10" s="112" t="s">
        <v>145</v>
      </c>
      <c r="B10" s="114" t="s">
        <v>155</v>
      </c>
      <c r="C10" s="66">
        <v>163512652</v>
      </c>
      <c r="D10" s="66">
        <v>-2862890</v>
      </c>
      <c r="E10" s="66">
        <v>-2862890</v>
      </c>
      <c r="F10" s="66">
        <v>0</v>
      </c>
      <c r="G10" s="66">
        <v>160649762</v>
      </c>
      <c r="H10" s="66">
        <v>139114832.42999998</v>
      </c>
      <c r="I10" s="66">
        <v>160643986</v>
      </c>
      <c r="J10" s="66">
        <v>5776</v>
      </c>
      <c r="K10" s="46"/>
      <c r="M10" s="193"/>
    </row>
    <row r="11" spans="1:20" ht="15.75" customHeight="1">
      <c r="A11" s="115" t="s">
        <v>69</v>
      </c>
      <c r="B11" s="116"/>
      <c r="C11" s="63">
        <v>922125602</v>
      </c>
      <c r="D11" s="63">
        <v>22487270</v>
      </c>
      <c r="E11" s="63">
        <v>22487270</v>
      </c>
      <c r="F11" s="63">
        <v>0</v>
      </c>
      <c r="G11" s="63">
        <v>944612872</v>
      </c>
      <c r="H11" s="63">
        <v>711883849.99998331</v>
      </c>
      <c r="I11" s="63">
        <v>956065535</v>
      </c>
      <c r="J11" s="63">
        <v>-11452663</v>
      </c>
      <c r="K11" s="46"/>
      <c r="M11" s="193"/>
    </row>
    <row r="12" spans="1:20" ht="15.75" customHeight="1">
      <c r="A12" s="64" t="s">
        <v>70</v>
      </c>
      <c r="B12" s="65" t="s">
        <v>71</v>
      </c>
      <c r="C12" s="66">
        <v>5685702</v>
      </c>
      <c r="D12" s="66">
        <v>0</v>
      </c>
      <c r="E12" s="66">
        <v>0</v>
      </c>
      <c r="F12" s="66">
        <v>0</v>
      </c>
      <c r="G12" s="66">
        <v>5685702</v>
      </c>
      <c r="H12" s="66">
        <v>177510.98</v>
      </c>
      <c r="I12" s="66">
        <v>5685702</v>
      </c>
      <c r="J12" s="66">
        <v>0</v>
      </c>
      <c r="K12" s="46"/>
      <c r="M12" s="193"/>
    </row>
    <row r="13" spans="1:20" ht="15.75" customHeight="1">
      <c r="A13" s="115" t="s">
        <v>72</v>
      </c>
      <c r="B13" s="116"/>
      <c r="C13" s="63">
        <v>5685702</v>
      </c>
      <c r="D13" s="63">
        <v>0</v>
      </c>
      <c r="E13" s="63">
        <v>0</v>
      </c>
      <c r="F13" s="63">
        <v>0</v>
      </c>
      <c r="G13" s="63">
        <v>5685702</v>
      </c>
      <c r="H13" s="63">
        <v>177510.98</v>
      </c>
      <c r="I13" s="63">
        <v>5685702</v>
      </c>
      <c r="J13" s="63">
        <v>0</v>
      </c>
      <c r="K13" s="46"/>
      <c r="M13" s="193"/>
    </row>
    <row r="14" spans="1:20" ht="15.75" customHeight="1">
      <c r="A14" s="117" t="s">
        <v>39</v>
      </c>
      <c r="B14" s="118"/>
      <c r="C14" s="63">
        <v>927811304</v>
      </c>
      <c r="D14" s="63">
        <v>22487270</v>
      </c>
      <c r="E14" s="63">
        <v>22487270</v>
      </c>
      <c r="F14" s="63">
        <v>0</v>
      </c>
      <c r="G14" s="63">
        <v>950298574</v>
      </c>
      <c r="H14" s="63">
        <v>712061360.97998333</v>
      </c>
      <c r="I14" s="63">
        <v>961751237</v>
      </c>
      <c r="J14" s="63">
        <v>-11452663</v>
      </c>
      <c r="K14" s="46"/>
      <c r="M14" s="193"/>
    </row>
    <row r="15" spans="1:20" ht="15.75" customHeight="1">
      <c r="A15" s="261" t="s">
        <v>73</v>
      </c>
      <c r="B15" s="124" t="s">
        <v>147</v>
      </c>
      <c r="C15" s="66">
        <v>29778796</v>
      </c>
      <c r="D15" s="66">
        <v>-9698</v>
      </c>
      <c r="E15" s="66">
        <v>-9698</v>
      </c>
      <c r="F15" s="66">
        <v>0</v>
      </c>
      <c r="G15" s="66">
        <v>29769098</v>
      </c>
      <c r="H15" s="66">
        <v>29725944.359999977</v>
      </c>
      <c r="I15" s="66">
        <v>29769098</v>
      </c>
      <c r="J15" s="66">
        <v>0</v>
      </c>
      <c r="K15" s="46"/>
      <c r="M15" s="193"/>
    </row>
    <row r="16" spans="1:20" ht="15.75" customHeight="1">
      <c r="A16" s="123" t="s">
        <v>148</v>
      </c>
      <c r="B16" s="257" t="s">
        <v>146</v>
      </c>
      <c r="C16" s="66">
        <v>2797803</v>
      </c>
      <c r="D16" s="66">
        <v>-1303594</v>
      </c>
      <c r="E16" s="66">
        <v>-1303594</v>
      </c>
      <c r="F16" s="66">
        <v>0</v>
      </c>
      <c r="G16" s="66">
        <v>1494209</v>
      </c>
      <c r="H16" s="66">
        <v>2256208.9700000002</v>
      </c>
      <c r="I16" s="66">
        <v>1494209</v>
      </c>
      <c r="J16" s="66">
        <v>0</v>
      </c>
      <c r="K16" s="46"/>
      <c r="M16" s="194"/>
    </row>
    <row r="17" spans="1:13" ht="15.75" customHeight="1">
      <c r="A17" s="119" t="s">
        <v>74</v>
      </c>
      <c r="B17" s="120" t="s">
        <v>75</v>
      </c>
      <c r="C17" s="66">
        <v>307825742</v>
      </c>
      <c r="D17" s="66">
        <v>2591612</v>
      </c>
      <c r="E17" s="66">
        <v>2591612</v>
      </c>
      <c r="F17" s="66">
        <v>0</v>
      </c>
      <c r="G17" s="66">
        <v>310417354</v>
      </c>
      <c r="H17" s="66">
        <v>311810868.95999873</v>
      </c>
      <c r="I17" s="66">
        <v>310348944</v>
      </c>
      <c r="J17" s="66">
        <v>68410</v>
      </c>
      <c r="K17" s="46"/>
      <c r="M17" s="193"/>
    </row>
    <row r="18" spans="1:13" ht="15.75" customHeight="1">
      <c r="A18" s="119" t="s">
        <v>76</v>
      </c>
      <c r="B18" s="120" t="s">
        <v>77</v>
      </c>
      <c r="C18" s="66">
        <v>6564255</v>
      </c>
      <c r="D18" s="66">
        <v>-97242</v>
      </c>
      <c r="E18" s="66">
        <v>-97242</v>
      </c>
      <c r="F18" s="66">
        <v>0</v>
      </c>
      <c r="G18" s="66">
        <v>6467013</v>
      </c>
      <c r="H18" s="66">
        <v>4717742.5700000012</v>
      </c>
      <c r="I18" s="66">
        <v>6457399</v>
      </c>
      <c r="J18" s="66">
        <v>9614</v>
      </c>
      <c r="K18" s="46"/>
      <c r="M18" s="193"/>
    </row>
    <row r="19" spans="1:13" ht="15.75" customHeight="1">
      <c r="A19" s="119" t="s">
        <v>78</v>
      </c>
      <c r="B19" s="120" t="s">
        <v>79</v>
      </c>
      <c r="C19" s="66">
        <v>31141021</v>
      </c>
      <c r="D19" s="66">
        <v>800000</v>
      </c>
      <c r="E19" s="66">
        <v>800000</v>
      </c>
      <c r="F19" s="66">
        <v>0</v>
      </c>
      <c r="G19" s="66">
        <v>31941021</v>
      </c>
      <c r="H19" s="66">
        <v>32474043.390000012</v>
      </c>
      <c r="I19" s="66">
        <v>31938940</v>
      </c>
      <c r="J19" s="66">
        <v>2081</v>
      </c>
      <c r="K19" s="46"/>
      <c r="M19" s="193"/>
    </row>
    <row r="20" spans="1:13">
      <c r="A20" s="121" t="s">
        <v>80</v>
      </c>
      <c r="B20" s="120" t="s">
        <v>81</v>
      </c>
      <c r="C20" s="66">
        <v>3207461</v>
      </c>
      <c r="D20" s="66">
        <v>1101903</v>
      </c>
      <c r="E20" s="66">
        <v>1101903</v>
      </c>
      <c r="F20" s="66">
        <v>0</v>
      </c>
      <c r="G20" s="66">
        <v>4309364</v>
      </c>
      <c r="H20" s="66">
        <v>2628667.5799999996</v>
      </c>
      <c r="I20" s="66">
        <v>4308124</v>
      </c>
      <c r="J20" s="66">
        <v>1240</v>
      </c>
      <c r="K20" s="46"/>
      <c r="M20" s="193"/>
    </row>
    <row r="21" spans="1:13">
      <c r="A21" s="121" t="s">
        <v>82</v>
      </c>
      <c r="B21" s="120" t="s">
        <v>83</v>
      </c>
      <c r="C21" s="66">
        <v>5840639</v>
      </c>
      <c r="D21" s="66">
        <v>-1882849</v>
      </c>
      <c r="E21" s="66">
        <v>-1882849</v>
      </c>
      <c r="F21" s="66">
        <v>0</v>
      </c>
      <c r="G21" s="66">
        <v>3957790</v>
      </c>
      <c r="H21" s="66">
        <v>1509139.3600000008</v>
      </c>
      <c r="I21" s="66">
        <v>3657790</v>
      </c>
      <c r="J21" s="66">
        <v>300000</v>
      </c>
      <c r="K21" s="46"/>
      <c r="M21" s="193"/>
    </row>
    <row r="22" spans="1:13">
      <c r="A22" s="121" t="s">
        <v>84</v>
      </c>
      <c r="B22" s="122" t="s">
        <v>85</v>
      </c>
      <c r="C22" s="66">
        <v>8294000</v>
      </c>
      <c r="D22" s="66">
        <v>-1606266</v>
      </c>
      <c r="E22" s="66">
        <v>-1606266</v>
      </c>
      <c r="F22" s="66">
        <v>0</v>
      </c>
      <c r="G22" s="66">
        <v>6687734</v>
      </c>
      <c r="H22" s="66">
        <v>0</v>
      </c>
      <c r="I22" s="66">
        <v>6687734</v>
      </c>
      <c r="J22" s="66">
        <v>0</v>
      </c>
      <c r="K22" s="46"/>
      <c r="M22" s="193"/>
    </row>
    <row r="23" spans="1:13">
      <c r="A23" s="121" t="s">
        <v>153</v>
      </c>
      <c r="B23" s="122" t="s">
        <v>165</v>
      </c>
      <c r="C23" s="66">
        <v>0</v>
      </c>
      <c r="D23" s="66">
        <v>233162</v>
      </c>
      <c r="E23" s="66">
        <v>233162</v>
      </c>
      <c r="F23" s="66">
        <v>0</v>
      </c>
      <c r="G23" s="66">
        <v>233162</v>
      </c>
      <c r="H23" s="66">
        <v>127097.26</v>
      </c>
      <c r="I23" s="66">
        <v>229143</v>
      </c>
      <c r="J23" s="66">
        <v>4019</v>
      </c>
      <c r="K23" s="46"/>
      <c r="M23" s="193"/>
    </row>
    <row r="24" spans="1:13" ht="15.75" customHeight="1">
      <c r="A24" s="121" t="s">
        <v>86</v>
      </c>
      <c r="B24" s="122" t="s">
        <v>87</v>
      </c>
      <c r="C24" s="66">
        <v>24505492</v>
      </c>
      <c r="D24" s="66">
        <v>-467159</v>
      </c>
      <c r="E24" s="66">
        <v>-467159</v>
      </c>
      <c r="F24" s="66">
        <v>0</v>
      </c>
      <c r="G24" s="66">
        <v>24038333</v>
      </c>
      <c r="H24" s="66">
        <v>24235699.510000002</v>
      </c>
      <c r="I24" s="66">
        <v>24038333</v>
      </c>
      <c r="J24" s="66">
        <v>0</v>
      </c>
      <c r="K24" s="46"/>
      <c r="M24" s="193"/>
    </row>
    <row r="25" spans="1:13" ht="15.75" customHeight="1">
      <c r="A25" s="121" t="s">
        <v>143</v>
      </c>
      <c r="B25" s="120" t="s">
        <v>141</v>
      </c>
      <c r="C25" s="66">
        <v>798020</v>
      </c>
      <c r="D25" s="66">
        <v>270189</v>
      </c>
      <c r="E25" s="66">
        <v>270189</v>
      </c>
      <c r="F25" s="66">
        <v>0</v>
      </c>
      <c r="G25" s="66">
        <v>1068209</v>
      </c>
      <c r="H25" s="66">
        <v>518981.46000000252</v>
      </c>
      <c r="I25" s="66">
        <v>1068209</v>
      </c>
      <c r="J25" s="66">
        <v>0</v>
      </c>
      <c r="K25" s="46"/>
      <c r="M25" s="193"/>
    </row>
    <row r="26" spans="1:13" ht="15.75" customHeight="1">
      <c r="A26" s="121" t="s">
        <v>144</v>
      </c>
      <c r="B26" s="120" t="s">
        <v>142</v>
      </c>
      <c r="C26" s="66">
        <v>5721590</v>
      </c>
      <c r="D26" s="66">
        <v>-203083</v>
      </c>
      <c r="E26" s="66">
        <v>-203083</v>
      </c>
      <c r="F26" s="66">
        <v>0</v>
      </c>
      <c r="G26" s="66">
        <v>5518507</v>
      </c>
      <c r="H26" s="66">
        <v>4957117.8600000003</v>
      </c>
      <c r="I26" s="66">
        <v>5518507</v>
      </c>
      <c r="J26" s="66">
        <v>0</v>
      </c>
      <c r="K26" s="46"/>
      <c r="M26" s="193"/>
    </row>
    <row r="27" spans="1:13" ht="15.75" customHeight="1">
      <c r="A27" s="121" t="s">
        <v>150</v>
      </c>
      <c r="B27" s="120" t="s">
        <v>149</v>
      </c>
      <c r="C27" s="66">
        <v>358257</v>
      </c>
      <c r="D27" s="66">
        <v>0</v>
      </c>
      <c r="E27" s="66">
        <v>0</v>
      </c>
      <c r="F27" s="66">
        <v>0</v>
      </c>
      <c r="G27" s="66">
        <v>358257</v>
      </c>
      <c r="H27" s="66">
        <v>0</v>
      </c>
      <c r="I27" s="66">
        <v>35241</v>
      </c>
      <c r="J27" s="66">
        <v>323016</v>
      </c>
      <c r="K27" s="46"/>
      <c r="M27" s="193"/>
    </row>
    <row r="28" spans="1:13" ht="15.75" customHeight="1">
      <c r="A28" s="123" t="s">
        <v>88</v>
      </c>
      <c r="B28" s="120" t="s">
        <v>89</v>
      </c>
      <c r="C28" s="66">
        <v>81169842</v>
      </c>
      <c r="D28" s="66">
        <v>-3687321</v>
      </c>
      <c r="E28" s="66">
        <v>-3687321</v>
      </c>
      <c r="F28" s="66">
        <v>0</v>
      </c>
      <c r="G28" s="66">
        <v>77482521</v>
      </c>
      <c r="H28" s="66">
        <v>65860956.959999837</v>
      </c>
      <c r="I28" s="66">
        <v>77482521</v>
      </c>
      <c r="J28" s="66">
        <v>0</v>
      </c>
      <c r="K28" s="46"/>
      <c r="M28" s="193"/>
    </row>
    <row r="29" spans="1:13" ht="15.75" customHeight="1">
      <c r="A29" s="123" t="s">
        <v>90</v>
      </c>
      <c r="B29" s="124" t="s">
        <v>91</v>
      </c>
      <c r="C29" s="66">
        <v>102995015</v>
      </c>
      <c r="D29" s="66">
        <v>-7499255</v>
      </c>
      <c r="E29" s="66">
        <v>-7499255</v>
      </c>
      <c r="F29" s="66">
        <v>0</v>
      </c>
      <c r="G29" s="66">
        <v>95495760</v>
      </c>
      <c r="H29" s="66">
        <v>77116621.179999962</v>
      </c>
      <c r="I29" s="66">
        <v>95495760</v>
      </c>
      <c r="J29" s="66">
        <v>0</v>
      </c>
      <c r="K29" s="46"/>
      <c r="M29" s="193"/>
    </row>
    <row r="30" spans="1:13" ht="15.75" customHeight="1">
      <c r="A30" s="123" t="s">
        <v>177</v>
      </c>
      <c r="B30" s="124" t="s">
        <v>178</v>
      </c>
      <c r="C30" s="66">
        <v>12329267</v>
      </c>
      <c r="D30" s="66">
        <v>-371745</v>
      </c>
      <c r="E30" s="66">
        <v>-371745</v>
      </c>
      <c r="F30" s="66">
        <v>0</v>
      </c>
      <c r="G30" s="66">
        <v>11957522</v>
      </c>
      <c r="H30" s="66">
        <v>4068098.4299999974</v>
      </c>
      <c r="I30" s="66">
        <v>11957522</v>
      </c>
      <c r="J30" s="66">
        <v>0</v>
      </c>
      <c r="K30" s="46"/>
      <c r="M30" s="193"/>
    </row>
    <row r="31" spans="1:13" ht="15.75" customHeight="1">
      <c r="A31" s="123" t="s">
        <v>92</v>
      </c>
      <c r="B31" s="125" t="s">
        <v>93</v>
      </c>
      <c r="C31" s="66">
        <v>10410482</v>
      </c>
      <c r="D31" s="66">
        <v>549448</v>
      </c>
      <c r="E31" s="66">
        <v>549448</v>
      </c>
      <c r="F31" s="66">
        <v>0</v>
      </c>
      <c r="G31" s="66">
        <v>10959930</v>
      </c>
      <c r="H31" s="66">
        <v>8763436.5099999029</v>
      </c>
      <c r="I31" s="66">
        <v>10959930</v>
      </c>
      <c r="J31" s="66">
        <v>0</v>
      </c>
      <c r="K31" s="46"/>
      <c r="M31" s="193"/>
    </row>
    <row r="32" spans="1:13" ht="15.75" customHeight="1">
      <c r="A32" s="123" t="s">
        <v>94</v>
      </c>
      <c r="B32" s="125" t="s">
        <v>95</v>
      </c>
      <c r="C32" s="66">
        <v>113302404</v>
      </c>
      <c r="D32" s="66">
        <v>180124</v>
      </c>
      <c r="E32" s="66">
        <v>180124</v>
      </c>
      <c r="F32" s="66">
        <v>0</v>
      </c>
      <c r="G32" s="66">
        <v>113482528</v>
      </c>
      <c r="H32" s="66">
        <v>103676993.34999999</v>
      </c>
      <c r="I32" s="66">
        <v>113482528</v>
      </c>
      <c r="J32" s="66">
        <v>0</v>
      </c>
      <c r="K32" s="46"/>
      <c r="M32" s="193"/>
    </row>
    <row r="33" spans="1:14" ht="15.75" customHeight="1">
      <c r="A33" s="123" t="s">
        <v>179</v>
      </c>
      <c r="B33" s="124" t="s">
        <v>180</v>
      </c>
      <c r="C33" s="66">
        <v>35287</v>
      </c>
      <c r="D33" s="66">
        <v>-9819</v>
      </c>
      <c r="E33" s="66">
        <v>-9819</v>
      </c>
      <c r="F33" s="66">
        <v>0</v>
      </c>
      <c r="G33" s="66">
        <v>25468</v>
      </c>
      <c r="H33" s="66">
        <v>25604.160000000011</v>
      </c>
      <c r="I33" s="66">
        <v>25468</v>
      </c>
      <c r="J33" s="66">
        <v>0</v>
      </c>
      <c r="K33" s="46"/>
      <c r="M33" s="193"/>
    </row>
    <row r="34" spans="1:14" ht="15.75" customHeight="1">
      <c r="A34" s="123" t="s">
        <v>96</v>
      </c>
      <c r="B34" s="125" t="s">
        <v>97</v>
      </c>
      <c r="C34" s="66">
        <v>32201755</v>
      </c>
      <c r="D34" s="66">
        <v>0</v>
      </c>
      <c r="E34" s="66">
        <v>0</v>
      </c>
      <c r="F34" s="66">
        <v>0</v>
      </c>
      <c r="G34" s="66">
        <v>32201755</v>
      </c>
      <c r="H34" s="66">
        <v>21566732.059999924</v>
      </c>
      <c r="I34" s="66">
        <v>32201755</v>
      </c>
      <c r="J34" s="66">
        <v>0</v>
      </c>
      <c r="K34" s="46"/>
      <c r="M34" s="193"/>
    </row>
    <row r="35" spans="1:14" ht="15.75" customHeight="1">
      <c r="A35" s="123" t="s">
        <v>98</v>
      </c>
      <c r="B35" s="126" t="s">
        <v>99</v>
      </c>
      <c r="C35" s="66">
        <v>2037781</v>
      </c>
      <c r="D35" s="66">
        <v>814234</v>
      </c>
      <c r="E35" s="66">
        <v>814234</v>
      </c>
      <c r="F35" s="66">
        <v>0</v>
      </c>
      <c r="G35" s="66">
        <v>2852015</v>
      </c>
      <c r="H35" s="66">
        <v>1727143.0200000028</v>
      </c>
      <c r="I35" s="66">
        <v>2248239</v>
      </c>
      <c r="J35" s="66">
        <v>603776</v>
      </c>
      <c r="K35" s="46"/>
      <c r="M35" s="193"/>
    </row>
    <row r="36" spans="1:14" ht="15.75" customHeight="1">
      <c r="A36" s="123" t="s">
        <v>100</v>
      </c>
      <c r="B36" s="124" t="s">
        <v>101</v>
      </c>
      <c r="C36" s="66">
        <v>6036551</v>
      </c>
      <c r="D36" s="66">
        <v>3005997</v>
      </c>
      <c r="E36" s="66">
        <v>3005997</v>
      </c>
      <c r="F36" s="66">
        <v>0</v>
      </c>
      <c r="G36" s="66">
        <v>9042548</v>
      </c>
      <c r="H36" s="66">
        <v>5678192.240000003</v>
      </c>
      <c r="I36" s="66">
        <v>8766731</v>
      </c>
      <c r="J36" s="66">
        <v>275817</v>
      </c>
      <c r="K36" s="46"/>
      <c r="M36" s="193"/>
    </row>
    <row r="37" spans="1:14" ht="15.75" customHeight="1">
      <c r="A37" s="123" t="s">
        <v>186</v>
      </c>
      <c r="B37" s="124" t="s">
        <v>187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46"/>
      <c r="M37" s="193"/>
    </row>
    <row r="38" spans="1:14" ht="15.75" customHeight="1">
      <c r="A38" s="123" t="s">
        <v>188</v>
      </c>
      <c r="B38" s="124" t="s">
        <v>189</v>
      </c>
      <c r="C38" s="66">
        <v>0</v>
      </c>
      <c r="D38" s="66">
        <v>245889</v>
      </c>
      <c r="E38" s="66">
        <v>245889</v>
      </c>
      <c r="F38" s="66">
        <v>0</v>
      </c>
      <c r="G38" s="66">
        <v>245889</v>
      </c>
      <c r="H38" s="66">
        <v>249456.55000000008</v>
      </c>
      <c r="I38" s="66">
        <v>210912</v>
      </c>
      <c r="J38" s="66">
        <v>34977</v>
      </c>
      <c r="K38" s="46"/>
      <c r="M38" s="193"/>
    </row>
    <row r="39" spans="1:14">
      <c r="A39" s="123" t="s">
        <v>140</v>
      </c>
      <c r="B39" s="122" t="s">
        <v>161</v>
      </c>
      <c r="C39" s="66">
        <v>11805058</v>
      </c>
      <c r="D39" s="66">
        <v>-47798</v>
      </c>
      <c r="E39" s="66">
        <v>-47798</v>
      </c>
      <c r="F39" s="66">
        <v>0</v>
      </c>
      <c r="G39" s="66">
        <v>11757260</v>
      </c>
      <c r="H39" s="66">
        <v>9274610.5299999788</v>
      </c>
      <c r="I39" s="66">
        <v>11757260</v>
      </c>
      <c r="J39" s="66">
        <v>0</v>
      </c>
      <c r="K39" s="46"/>
      <c r="M39" s="188"/>
      <c r="N39" s="188"/>
    </row>
    <row r="40" spans="1:14">
      <c r="A40" s="123" t="s">
        <v>309</v>
      </c>
      <c r="B40" s="122" t="s">
        <v>307</v>
      </c>
      <c r="C40" s="66"/>
      <c r="D40" s="66">
        <v>4777497</v>
      </c>
      <c r="E40" s="66">
        <v>4777497</v>
      </c>
      <c r="F40" s="66">
        <v>0</v>
      </c>
      <c r="G40" s="66">
        <v>4777497</v>
      </c>
      <c r="H40" s="66">
        <v>1952663.4399999997</v>
      </c>
      <c r="I40" s="66">
        <v>4701898</v>
      </c>
      <c r="J40" s="66">
        <v>75599</v>
      </c>
      <c r="K40" s="46"/>
      <c r="M40" s="188"/>
      <c r="N40" s="188"/>
    </row>
    <row r="41" spans="1:14">
      <c r="A41" s="123" t="s">
        <v>310</v>
      </c>
      <c r="B41" s="122" t="s">
        <v>308</v>
      </c>
      <c r="C41" s="66"/>
      <c r="D41" s="66">
        <v>5693885</v>
      </c>
      <c r="E41" s="66">
        <v>5693885</v>
      </c>
      <c r="F41" s="66">
        <v>0</v>
      </c>
      <c r="G41" s="66">
        <v>5693885</v>
      </c>
      <c r="H41" s="66">
        <v>1033626.1300000004</v>
      </c>
      <c r="I41" s="66">
        <v>3868578</v>
      </c>
      <c r="J41" s="66">
        <v>1825307</v>
      </c>
      <c r="K41" s="46"/>
      <c r="M41" s="188"/>
      <c r="N41" s="188"/>
    </row>
    <row r="42" spans="1:14">
      <c r="A42" s="117" t="s">
        <v>102</v>
      </c>
      <c r="B42" s="127"/>
      <c r="C42" s="63">
        <v>799156518</v>
      </c>
      <c r="D42" s="63">
        <v>3078111</v>
      </c>
      <c r="E42" s="63">
        <v>3078111</v>
      </c>
      <c r="F42" s="63">
        <v>0</v>
      </c>
      <c r="G42" s="63">
        <v>802234629</v>
      </c>
      <c r="H42" s="63">
        <v>715955645.83999825</v>
      </c>
      <c r="I42" s="63">
        <v>798710773</v>
      </c>
      <c r="J42" s="63">
        <v>3523856</v>
      </c>
      <c r="K42" s="46"/>
      <c r="M42" s="188"/>
      <c r="N42" s="188"/>
    </row>
    <row r="43" spans="1:14">
      <c r="A43" s="262" t="s">
        <v>103</v>
      </c>
      <c r="B43" s="258" t="s">
        <v>104</v>
      </c>
      <c r="C43" s="66">
        <v>6911387</v>
      </c>
      <c r="D43" s="66">
        <v>2896256</v>
      </c>
      <c r="E43" s="66">
        <v>2896256</v>
      </c>
      <c r="F43" s="66">
        <v>0</v>
      </c>
      <c r="G43" s="66">
        <v>9807643</v>
      </c>
      <c r="H43" s="66">
        <v>7383123.1399999941</v>
      </c>
      <c r="I43" s="66">
        <v>8110725</v>
      </c>
      <c r="J43" s="66">
        <v>1696918</v>
      </c>
      <c r="K43" s="46"/>
      <c r="M43" s="188"/>
      <c r="N43" s="188"/>
    </row>
    <row r="44" spans="1:14">
      <c r="A44" s="262" t="s">
        <v>105</v>
      </c>
      <c r="B44" s="258" t="s">
        <v>106</v>
      </c>
      <c r="C44" s="66">
        <v>1798543</v>
      </c>
      <c r="D44" s="66">
        <v>-1569531</v>
      </c>
      <c r="E44" s="66">
        <v>-1569531</v>
      </c>
      <c r="F44" s="66">
        <v>0</v>
      </c>
      <c r="G44" s="66">
        <v>229012</v>
      </c>
      <c r="H44" s="66">
        <v>123770.59999999999</v>
      </c>
      <c r="I44" s="66">
        <v>144702</v>
      </c>
      <c r="J44" s="66">
        <v>84310</v>
      </c>
      <c r="K44" s="46"/>
      <c r="M44" s="188"/>
      <c r="N44" s="188"/>
    </row>
    <row r="45" spans="1:14">
      <c r="A45" s="262" t="s">
        <v>107</v>
      </c>
      <c r="B45" s="257" t="s">
        <v>108</v>
      </c>
      <c r="C45" s="66">
        <v>982500</v>
      </c>
      <c r="D45" s="66">
        <v>0</v>
      </c>
      <c r="E45" s="66">
        <v>0</v>
      </c>
      <c r="F45" s="66">
        <v>0</v>
      </c>
      <c r="G45" s="66">
        <v>982500</v>
      </c>
      <c r="H45" s="66">
        <v>0</v>
      </c>
      <c r="I45" s="66">
        <v>982500</v>
      </c>
      <c r="J45" s="66">
        <v>0</v>
      </c>
      <c r="K45" s="46"/>
      <c r="M45" s="188"/>
      <c r="N45" s="188"/>
    </row>
    <row r="46" spans="1:14">
      <c r="A46" s="262" t="s">
        <v>210</v>
      </c>
      <c r="B46" s="258" t="s">
        <v>209</v>
      </c>
      <c r="C46" s="66">
        <v>8792</v>
      </c>
      <c r="D46" s="66">
        <v>0</v>
      </c>
      <c r="E46" s="66">
        <v>0</v>
      </c>
      <c r="F46" s="66">
        <v>0</v>
      </c>
      <c r="G46" s="66">
        <v>8792</v>
      </c>
      <c r="H46" s="66">
        <v>1614.63</v>
      </c>
      <c r="I46" s="66">
        <v>6460</v>
      </c>
      <c r="J46" s="66">
        <v>2332</v>
      </c>
      <c r="K46" s="46"/>
      <c r="M46" s="188"/>
      <c r="N46" s="188"/>
    </row>
    <row r="47" spans="1:14">
      <c r="A47" s="117" t="s">
        <v>109</v>
      </c>
      <c r="B47" s="259"/>
      <c r="C47" s="63">
        <v>9701222</v>
      </c>
      <c r="D47" s="63">
        <v>1326725</v>
      </c>
      <c r="E47" s="63">
        <v>1326725</v>
      </c>
      <c r="F47" s="63">
        <v>0</v>
      </c>
      <c r="G47" s="63">
        <v>11027947</v>
      </c>
      <c r="H47" s="63">
        <v>7508508.3699999936</v>
      </c>
      <c r="I47" s="63">
        <v>9244387</v>
      </c>
      <c r="J47" s="63">
        <v>1783560</v>
      </c>
      <c r="K47" s="46"/>
      <c r="M47" s="188"/>
      <c r="N47" s="188"/>
    </row>
    <row r="48" spans="1:14">
      <c r="A48" s="263" t="s">
        <v>110</v>
      </c>
      <c r="B48" s="260"/>
      <c r="C48" s="63">
        <v>1736669044</v>
      </c>
      <c r="D48" s="63">
        <v>26892106</v>
      </c>
      <c r="E48" s="63">
        <v>26892106</v>
      </c>
      <c r="F48" s="63">
        <v>0</v>
      </c>
      <c r="G48" s="63">
        <v>1763561150</v>
      </c>
      <c r="H48" s="63">
        <v>1435525515.1899815</v>
      </c>
      <c r="I48" s="63">
        <v>1769706397</v>
      </c>
      <c r="J48" s="63">
        <v>-6145247</v>
      </c>
      <c r="K48" s="46"/>
      <c r="M48" s="188"/>
      <c r="N48" s="188"/>
    </row>
    <row r="49" spans="2:2">
      <c r="B49" s="36"/>
    </row>
  </sheetData>
  <phoneticPr fontId="17" type="noConversion"/>
  <printOptions horizontalCentered="1"/>
  <pageMargins left="0.19" right="0.17" top="0.5" bottom="0.61" header="0.5" footer="0.39"/>
  <pageSetup scale="59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2"/>
  <sheetViews>
    <sheetView zoomScale="80" zoomScaleNormal="80" workbookViewId="0">
      <pane ySplit="5" topLeftCell="A9" activePane="bottomLeft" state="frozen"/>
      <selection activeCell="G12" sqref="G12"/>
      <selection pane="bottomLeft" activeCell="G12" sqref="G12"/>
    </sheetView>
  </sheetViews>
  <sheetFormatPr defaultColWidth="9.140625" defaultRowHeight="12.75"/>
  <cols>
    <col min="1" max="1" width="9.140625" style="3" customWidth="1"/>
    <col min="2" max="2" width="34.140625" style="3" customWidth="1"/>
    <col min="3" max="3" width="15.85546875" style="4" customWidth="1"/>
    <col min="4" max="4" width="11.85546875" style="4" customWidth="1"/>
    <col min="5" max="6" width="16.140625" style="4" bestFit="1" customWidth="1"/>
    <col min="7" max="7" width="15.28515625" style="4" customWidth="1"/>
    <col min="8" max="8" width="16.140625" style="4" bestFit="1" customWidth="1"/>
    <col min="9" max="9" width="16.7109375" style="4" bestFit="1" customWidth="1"/>
    <col min="10" max="10" width="16.7109375" style="4" customWidth="1"/>
    <col min="11" max="11" width="16.140625" style="4" customWidth="1"/>
    <col min="12" max="12" width="15" style="4" customWidth="1"/>
    <col min="13" max="13" width="14.5703125" style="4" customWidth="1"/>
    <col min="14" max="14" width="17" style="4" customWidth="1"/>
    <col min="15" max="16384" width="9.140625" style="3"/>
  </cols>
  <sheetData>
    <row r="1" spans="1:14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238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3" t="s">
        <v>318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>
      <c r="A4" s="30"/>
      <c r="B4" s="31"/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60.75" customHeight="1">
      <c r="A5" s="59" t="s">
        <v>1</v>
      </c>
      <c r="B5" s="59" t="s">
        <v>0</v>
      </c>
      <c r="C5" s="60" t="s">
        <v>4</v>
      </c>
      <c r="D5" s="61" t="s">
        <v>5</v>
      </c>
      <c r="E5" s="67" t="s">
        <v>190</v>
      </c>
      <c r="F5" s="62" t="s">
        <v>169</v>
      </c>
      <c r="G5" s="62" t="s">
        <v>174</v>
      </c>
      <c r="H5" s="62" t="s">
        <v>172</v>
      </c>
      <c r="I5" s="62" t="s">
        <v>171</v>
      </c>
      <c r="J5" s="62" t="s">
        <v>317</v>
      </c>
      <c r="K5" s="62" t="s">
        <v>176</v>
      </c>
      <c r="L5" s="68" t="s">
        <v>183</v>
      </c>
      <c r="M5" s="68" t="s">
        <v>184</v>
      </c>
      <c r="N5" s="68" t="s">
        <v>185</v>
      </c>
    </row>
    <row r="6" spans="1:14">
      <c r="A6" s="145" t="s">
        <v>24</v>
      </c>
      <c r="B6" s="146" t="s">
        <v>7</v>
      </c>
      <c r="C6" s="93">
        <v>9295724</v>
      </c>
      <c r="D6" s="93">
        <v>0</v>
      </c>
      <c r="E6" s="93">
        <v>10370223</v>
      </c>
      <c r="F6" s="93">
        <v>51546</v>
      </c>
      <c r="G6" s="93">
        <v>33063</v>
      </c>
      <c r="H6" s="93">
        <v>2273531</v>
      </c>
      <c r="I6" s="93">
        <v>164206</v>
      </c>
      <c r="J6" s="93"/>
      <c r="K6" s="93">
        <v>0</v>
      </c>
      <c r="L6" s="96">
        <v>12892569</v>
      </c>
      <c r="M6" s="93">
        <v>0</v>
      </c>
      <c r="N6" s="96">
        <f>SUM(C6,D6,L6,M6)</f>
        <v>22188293</v>
      </c>
    </row>
    <row r="7" spans="1:14">
      <c r="A7" s="296" t="s">
        <v>133</v>
      </c>
      <c r="B7" s="297"/>
      <c r="C7" s="94">
        <v>9295724</v>
      </c>
      <c r="D7" s="94">
        <v>0</v>
      </c>
      <c r="E7" s="94">
        <v>10370223</v>
      </c>
      <c r="F7" s="94">
        <v>51546</v>
      </c>
      <c r="G7" s="94">
        <v>33063</v>
      </c>
      <c r="H7" s="94">
        <v>2273531</v>
      </c>
      <c r="I7" s="94">
        <v>164206</v>
      </c>
      <c r="J7" s="176"/>
      <c r="K7" s="94">
        <v>0</v>
      </c>
      <c r="L7" s="94">
        <v>12892569</v>
      </c>
      <c r="M7" s="94">
        <v>0</v>
      </c>
      <c r="N7" s="94">
        <f t="shared" ref="D7:N7" si="0">N6</f>
        <v>22188293</v>
      </c>
    </row>
    <row r="8" spans="1:14">
      <c r="A8" s="145" t="s">
        <v>25</v>
      </c>
      <c r="B8" s="146" t="s">
        <v>8</v>
      </c>
      <c r="C8" s="93">
        <v>339079377</v>
      </c>
      <c r="D8" s="93">
        <v>0</v>
      </c>
      <c r="E8" s="93">
        <v>116979426</v>
      </c>
      <c r="F8" s="93">
        <v>0</v>
      </c>
      <c r="G8" s="93">
        <v>54863236</v>
      </c>
      <c r="H8" s="93">
        <v>0</v>
      </c>
      <c r="I8" s="93">
        <v>5129323</v>
      </c>
      <c r="J8" s="93"/>
      <c r="K8" s="93">
        <v>31031232</v>
      </c>
      <c r="L8" s="96">
        <v>208003217</v>
      </c>
      <c r="M8" s="93">
        <v>6978434</v>
      </c>
      <c r="N8" s="96">
        <f t="shared" ref="N8:N19" si="1">SUM(C8,D8,L8,M8)</f>
        <v>554061028</v>
      </c>
    </row>
    <row r="9" spans="1:14">
      <c r="A9" s="145" t="s">
        <v>26</v>
      </c>
      <c r="B9" s="146" t="s">
        <v>9</v>
      </c>
      <c r="C9" s="93">
        <v>15851175</v>
      </c>
      <c r="D9" s="93">
        <v>0</v>
      </c>
      <c r="E9" s="93">
        <v>13972622</v>
      </c>
      <c r="F9" s="93">
        <v>0</v>
      </c>
      <c r="G9" s="93">
        <v>9208488</v>
      </c>
      <c r="H9" s="93">
        <v>453114</v>
      </c>
      <c r="I9" s="93">
        <v>245992</v>
      </c>
      <c r="J9" s="93"/>
      <c r="K9" s="93">
        <v>6621100</v>
      </c>
      <c r="L9" s="96">
        <v>30501316</v>
      </c>
      <c r="M9" s="93">
        <v>305351</v>
      </c>
      <c r="N9" s="96">
        <f t="shared" si="1"/>
        <v>46657842</v>
      </c>
    </row>
    <row r="10" spans="1:14">
      <c r="A10" s="145" t="s">
        <v>27</v>
      </c>
      <c r="B10" s="146" t="s">
        <v>225</v>
      </c>
      <c r="C10" s="93">
        <v>44164568</v>
      </c>
      <c r="D10" s="93">
        <v>0</v>
      </c>
      <c r="E10" s="93">
        <v>0</v>
      </c>
      <c r="F10" s="93">
        <v>10379528</v>
      </c>
      <c r="G10" s="93">
        <v>4608048</v>
      </c>
      <c r="H10" s="93">
        <v>0</v>
      </c>
      <c r="I10" s="93">
        <v>0</v>
      </c>
      <c r="J10" s="93"/>
      <c r="K10" s="93">
        <v>0</v>
      </c>
      <c r="L10" s="96">
        <v>14987576</v>
      </c>
      <c r="M10" s="93">
        <v>0</v>
      </c>
      <c r="N10" s="96">
        <f t="shared" si="1"/>
        <v>59152144</v>
      </c>
    </row>
    <row r="11" spans="1:14">
      <c r="A11" s="145" t="s">
        <v>28</v>
      </c>
      <c r="B11" s="146" t="s">
        <v>226</v>
      </c>
      <c r="C11" s="93">
        <v>6850236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/>
      <c r="K11" s="93">
        <v>4967947</v>
      </c>
      <c r="L11" s="96">
        <v>4967947</v>
      </c>
      <c r="M11" s="93">
        <v>0</v>
      </c>
      <c r="N11" s="96">
        <f t="shared" si="1"/>
        <v>11818183</v>
      </c>
    </row>
    <row r="12" spans="1:14">
      <c r="A12" s="145" t="s">
        <v>29</v>
      </c>
      <c r="B12" s="146" t="s">
        <v>227</v>
      </c>
      <c r="C12" s="93">
        <v>1365465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/>
      <c r="K12" s="93">
        <v>2949704</v>
      </c>
      <c r="L12" s="96">
        <v>2949704</v>
      </c>
      <c r="M12" s="93">
        <v>0</v>
      </c>
      <c r="N12" s="96">
        <f t="shared" si="1"/>
        <v>4315169</v>
      </c>
    </row>
    <row r="13" spans="1:14">
      <c r="A13" s="145" t="s">
        <v>121</v>
      </c>
      <c r="B13" s="146" t="s">
        <v>11</v>
      </c>
      <c r="C13" s="93">
        <v>590020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/>
      <c r="K13" s="93">
        <v>9255951</v>
      </c>
      <c r="L13" s="96">
        <v>9255951</v>
      </c>
      <c r="M13" s="93">
        <v>5000</v>
      </c>
      <c r="N13" s="96">
        <f t="shared" si="1"/>
        <v>9850971</v>
      </c>
    </row>
    <row r="14" spans="1:14">
      <c r="A14" s="145" t="s">
        <v>122</v>
      </c>
      <c r="B14" s="146" t="s">
        <v>228</v>
      </c>
      <c r="C14" s="93">
        <v>10846201</v>
      </c>
      <c r="D14" s="93">
        <v>0</v>
      </c>
      <c r="E14" s="93">
        <v>216082</v>
      </c>
      <c r="F14" s="93">
        <v>0</v>
      </c>
      <c r="G14" s="93">
        <v>0</v>
      </c>
      <c r="H14" s="93">
        <v>0</v>
      </c>
      <c r="I14" s="93">
        <v>0</v>
      </c>
      <c r="J14" s="93"/>
      <c r="K14" s="93">
        <v>54735</v>
      </c>
      <c r="L14" s="96">
        <v>270817</v>
      </c>
      <c r="M14" s="93">
        <v>0</v>
      </c>
      <c r="N14" s="96">
        <f t="shared" si="1"/>
        <v>11117018</v>
      </c>
    </row>
    <row r="15" spans="1:14">
      <c r="A15" s="145" t="s">
        <v>123</v>
      </c>
      <c r="B15" s="146" t="s">
        <v>229</v>
      </c>
      <c r="C15" s="93">
        <v>20851741</v>
      </c>
      <c r="D15" s="93">
        <v>0</v>
      </c>
      <c r="E15" s="93">
        <v>2053866</v>
      </c>
      <c r="F15" s="93">
        <v>11908</v>
      </c>
      <c r="G15" s="93">
        <v>262955</v>
      </c>
      <c r="H15" s="93">
        <v>0</v>
      </c>
      <c r="I15" s="93">
        <v>0</v>
      </c>
      <c r="J15" s="93"/>
      <c r="K15" s="93">
        <v>20185691</v>
      </c>
      <c r="L15" s="96">
        <v>22514420</v>
      </c>
      <c r="M15" s="93">
        <v>0</v>
      </c>
      <c r="N15" s="96">
        <f t="shared" si="1"/>
        <v>43366161</v>
      </c>
    </row>
    <row r="16" spans="1:14">
      <c r="A16" s="145" t="s">
        <v>124</v>
      </c>
      <c r="B16" s="146" t="s">
        <v>230</v>
      </c>
      <c r="C16" s="93">
        <v>186676896</v>
      </c>
      <c r="D16" s="93">
        <v>0</v>
      </c>
      <c r="E16" s="93">
        <v>124108590</v>
      </c>
      <c r="F16" s="93">
        <v>0</v>
      </c>
      <c r="G16" s="93">
        <v>113247596</v>
      </c>
      <c r="H16" s="93">
        <v>0</v>
      </c>
      <c r="I16" s="93">
        <v>0</v>
      </c>
      <c r="J16" s="93"/>
      <c r="K16" s="93">
        <v>0</v>
      </c>
      <c r="L16" s="96">
        <v>237356186</v>
      </c>
      <c r="M16" s="93">
        <v>982500</v>
      </c>
      <c r="N16" s="96">
        <f t="shared" si="1"/>
        <v>425015582</v>
      </c>
    </row>
    <row r="17" spans="1:14">
      <c r="A17" s="145" t="s">
        <v>125</v>
      </c>
      <c r="B17" s="146" t="s">
        <v>231</v>
      </c>
      <c r="C17" s="93">
        <v>133183582</v>
      </c>
      <c r="D17" s="93">
        <v>0</v>
      </c>
      <c r="E17" s="93">
        <v>0</v>
      </c>
      <c r="F17" s="93">
        <v>0</v>
      </c>
      <c r="G17" s="93">
        <v>121987596</v>
      </c>
      <c r="H17" s="93">
        <v>0</v>
      </c>
      <c r="I17" s="93">
        <v>0</v>
      </c>
      <c r="J17" s="93"/>
      <c r="K17" s="93">
        <v>0</v>
      </c>
      <c r="L17" s="96">
        <v>121987596</v>
      </c>
      <c r="M17" s="93">
        <v>0</v>
      </c>
      <c r="N17" s="96">
        <f t="shared" si="1"/>
        <v>255171178</v>
      </c>
    </row>
    <row r="18" spans="1:14">
      <c r="A18" s="145" t="s">
        <v>126</v>
      </c>
      <c r="B18" s="146" t="s">
        <v>232</v>
      </c>
      <c r="C18" s="93">
        <v>2882130</v>
      </c>
      <c r="D18" s="93">
        <v>0</v>
      </c>
      <c r="E18" s="93">
        <v>9114904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6">
        <v>9114904</v>
      </c>
      <c r="M18" s="93">
        <v>0</v>
      </c>
      <c r="N18" s="96">
        <f t="shared" si="1"/>
        <v>11997034</v>
      </c>
    </row>
    <row r="19" spans="1:14">
      <c r="A19" s="145" t="s">
        <v>127</v>
      </c>
      <c r="B19" s="146" t="s">
        <v>279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6">
        <v>0</v>
      </c>
      <c r="M19" s="93">
        <v>0</v>
      </c>
      <c r="N19" s="96">
        <f t="shared" si="1"/>
        <v>0</v>
      </c>
    </row>
    <row r="20" spans="1:14">
      <c r="A20" s="296" t="s">
        <v>134</v>
      </c>
      <c r="B20" s="297"/>
      <c r="C20" s="94">
        <v>762341391</v>
      </c>
      <c r="D20" s="94">
        <v>0</v>
      </c>
      <c r="E20" s="94">
        <v>266445490</v>
      </c>
      <c r="F20" s="94">
        <v>10391436</v>
      </c>
      <c r="G20" s="94">
        <v>304177919</v>
      </c>
      <c r="H20" s="94">
        <v>453114</v>
      </c>
      <c r="I20" s="94">
        <v>5375315</v>
      </c>
      <c r="J20" s="176">
        <v>0</v>
      </c>
      <c r="K20" s="94">
        <v>75066360</v>
      </c>
      <c r="L20" s="94">
        <v>661909634</v>
      </c>
      <c r="M20" s="94">
        <v>8271285</v>
      </c>
      <c r="N20" s="94">
        <f t="shared" ref="C20:N20" si="2">SUM(N8:N19)</f>
        <v>1432522310</v>
      </c>
    </row>
    <row r="21" spans="1:14">
      <c r="A21" s="145" t="s">
        <v>30</v>
      </c>
      <c r="B21" s="146" t="s">
        <v>14</v>
      </c>
      <c r="C21" s="93">
        <v>14210366</v>
      </c>
      <c r="D21" s="93">
        <v>5685702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911531</v>
      </c>
      <c r="L21" s="96">
        <v>911531</v>
      </c>
      <c r="M21" s="93">
        <v>0</v>
      </c>
      <c r="N21" s="96">
        <f t="shared" ref="N21:N26" si="3">SUM(C21,D21,L21,M21)</f>
        <v>20807599</v>
      </c>
    </row>
    <row r="22" spans="1:14">
      <c r="A22" s="145" t="s">
        <v>128</v>
      </c>
      <c r="B22" s="146" t="s">
        <v>15</v>
      </c>
      <c r="C22" s="93">
        <v>2804517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3310590</v>
      </c>
      <c r="L22" s="96">
        <v>3310590</v>
      </c>
      <c r="M22" s="93">
        <v>0</v>
      </c>
      <c r="N22" s="96">
        <f t="shared" si="3"/>
        <v>6115107</v>
      </c>
    </row>
    <row r="23" spans="1:14">
      <c r="A23" s="145" t="s">
        <v>129</v>
      </c>
      <c r="B23" s="146" t="s">
        <v>16</v>
      </c>
      <c r="C23" s="93">
        <v>19281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2591039</v>
      </c>
      <c r="L23" s="96">
        <v>2591039</v>
      </c>
      <c r="M23" s="93">
        <v>0</v>
      </c>
      <c r="N23" s="96">
        <f t="shared" si="3"/>
        <v>2610320</v>
      </c>
    </row>
    <row r="24" spans="1:14">
      <c r="A24" s="145" t="s">
        <v>111</v>
      </c>
      <c r="B24" s="146" t="s">
        <v>17</v>
      </c>
      <c r="C24" s="93">
        <v>4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4164721</v>
      </c>
      <c r="L24" s="96">
        <v>4164721</v>
      </c>
      <c r="M24" s="93">
        <v>23324</v>
      </c>
      <c r="N24" s="96">
        <f t="shared" si="3"/>
        <v>4188049</v>
      </c>
    </row>
    <row r="25" spans="1:14">
      <c r="A25" s="145" t="s">
        <v>112</v>
      </c>
      <c r="B25" s="146" t="s">
        <v>181</v>
      </c>
      <c r="C25" s="93">
        <v>22335209</v>
      </c>
      <c r="D25" s="93">
        <v>0</v>
      </c>
      <c r="E25" s="93">
        <v>2585603</v>
      </c>
      <c r="F25" s="93">
        <v>0</v>
      </c>
      <c r="G25" s="93">
        <v>0</v>
      </c>
      <c r="H25" s="93">
        <v>0</v>
      </c>
      <c r="I25" s="93">
        <v>0</v>
      </c>
      <c r="J25" s="93">
        <v>8297589</v>
      </c>
      <c r="K25" s="93">
        <v>0</v>
      </c>
      <c r="L25" s="96">
        <v>10883192</v>
      </c>
      <c r="M25" s="93">
        <v>0</v>
      </c>
      <c r="N25" s="96">
        <f t="shared" si="3"/>
        <v>33218401</v>
      </c>
    </row>
    <row r="26" spans="1:14">
      <c r="A26" s="145" t="s">
        <v>130</v>
      </c>
      <c r="B26" s="146" t="s">
        <v>182</v>
      </c>
      <c r="C26" s="93">
        <v>1788164</v>
      </c>
      <c r="D26" s="93">
        <v>0</v>
      </c>
      <c r="E26" s="93">
        <v>76408</v>
      </c>
      <c r="F26" s="93">
        <v>0</v>
      </c>
      <c r="G26" s="93">
        <v>0</v>
      </c>
      <c r="H26" s="93">
        <v>0</v>
      </c>
      <c r="I26" s="93">
        <v>0</v>
      </c>
      <c r="J26" s="93">
        <v>272887</v>
      </c>
      <c r="K26" s="93">
        <v>532179</v>
      </c>
      <c r="L26" s="96">
        <v>881474</v>
      </c>
      <c r="M26" s="93">
        <v>0</v>
      </c>
      <c r="N26" s="96">
        <f t="shared" si="3"/>
        <v>2669638</v>
      </c>
    </row>
    <row r="27" spans="1:14">
      <c r="A27" s="296" t="s">
        <v>135</v>
      </c>
      <c r="B27" s="297"/>
      <c r="C27" s="94">
        <v>41157541</v>
      </c>
      <c r="D27" s="94">
        <v>5685702</v>
      </c>
      <c r="E27" s="94">
        <v>2662011</v>
      </c>
      <c r="F27" s="94">
        <v>0</v>
      </c>
      <c r="G27" s="94">
        <v>0</v>
      </c>
      <c r="H27" s="94">
        <v>0</v>
      </c>
      <c r="I27" s="94">
        <v>0</v>
      </c>
      <c r="J27" s="176">
        <v>8570476</v>
      </c>
      <c r="K27" s="94">
        <v>11510060</v>
      </c>
      <c r="L27" s="94">
        <v>22742547</v>
      </c>
      <c r="M27" s="94">
        <v>23324</v>
      </c>
      <c r="N27" s="94">
        <f t="shared" ref="D27:N27" si="4">SUM(N21:N26)</f>
        <v>69609114</v>
      </c>
    </row>
    <row r="28" spans="1:14">
      <c r="A28" s="132" t="s">
        <v>113</v>
      </c>
      <c r="B28" s="129" t="s">
        <v>233</v>
      </c>
      <c r="C28" s="93">
        <v>35364122</v>
      </c>
      <c r="D28" s="93">
        <v>0</v>
      </c>
      <c r="E28" s="93">
        <v>0</v>
      </c>
      <c r="F28" s="93">
        <v>0</v>
      </c>
      <c r="G28" s="93">
        <v>0</v>
      </c>
      <c r="H28" s="93">
        <v>16693079</v>
      </c>
      <c r="I28" s="93">
        <v>4478088</v>
      </c>
      <c r="J28" s="93">
        <v>0</v>
      </c>
      <c r="K28" s="93">
        <v>210912</v>
      </c>
      <c r="L28" s="96">
        <v>21382079</v>
      </c>
      <c r="M28" s="93">
        <v>0</v>
      </c>
      <c r="N28" s="96">
        <f>SUM(C28,D28,L28,M28)</f>
        <v>56746201</v>
      </c>
    </row>
    <row r="29" spans="1:14">
      <c r="A29" s="132" t="s">
        <v>114</v>
      </c>
      <c r="B29" s="129" t="s">
        <v>131</v>
      </c>
      <c r="C29" s="93">
        <v>2401115</v>
      </c>
      <c r="D29" s="93">
        <v>0</v>
      </c>
      <c r="E29" s="93">
        <v>0</v>
      </c>
      <c r="F29" s="93">
        <v>0</v>
      </c>
      <c r="G29" s="93">
        <v>0</v>
      </c>
      <c r="H29" s="93">
        <v>2568530</v>
      </c>
      <c r="I29" s="93">
        <v>421401</v>
      </c>
      <c r="J29" s="93">
        <v>0</v>
      </c>
      <c r="K29" s="93">
        <v>0</v>
      </c>
      <c r="L29" s="96">
        <v>2989931</v>
      </c>
      <c r="M29" s="93">
        <v>25000</v>
      </c>
      <c r="N29" s="96">
        <f>SUM(C29,D29,L29,M29)</f>
        <v>5416046</v>
      </c>
    </row>
    <row r="30" spans="1:14">
      <c r="A30" s="132" t="s">
        <v>115</v>
      </c>
      <c r="B30" s="129" t="s">
        <v>234</v>
      </c>
      <c r="C30" s="93">
        <v>2236783</v>
      </c>
      <c r="D30" s="93">
        <v>0</v>
      </c>
      <c r="E30" s="93">
        <v>0</v>
      </c>
      <c r="F30" s="93">
        <v>0</v>
      </c>
      <c r="G30" s="93">
        <v>0</v>
      </c>
      <c r="H30" s="93">
        <v>6925056</v>
      </c>
      <c r="I30" s="93">
        <v>0</v>
      </c>
      <c r="J30" s="93">
        <v>0</v>
      </c>
      <c r="K30" s="93">
        <v>0</v>
      </c>
      <c r="L30" s="96">
        <v>6925056</v>
      </c>
      <c r="M30" s="93">
        <v>7000</v>
      </c>
      <c r="N30" s="96">
        <f>SUM(C30,D30,L30,M30)</f>
        <v>9168839</v>
      </c>
    </row>
    <row r="31" spans="1:14" s="5" customFormat="1">
      <c r="A31" s="296" t="s">
        <v>136</v>
      </c>
      <c r="B31" s="297"/>
      <c r="C31" s="102">
        <v>40002020</v>
      </c>
      <c r="D31" s="102">
        <v>0</v>
      </c>
      <c r="E31" s="102">
        <v>0</v>
      </c>
      <c r="F31" s="102">
        <v>0</v>
      </c>
      <c r="G31" s="102">
        <v>0</v>
      </c>
      <c r="H31" s="102">
        <v>26186665</v>
      </c>
      <c r="I31" s="102">
        <v>4899489</v>
      </c>
      <c r="J31" s="102">
        <v>0</v>
      </c>
      <c r="K31" s="102">
        <v>210912</v>
      </c>
      <c r="L31" s="102">
        <v>31297066</v>
      </c>
      <c r="M31" s="102">
        <v>32000</v>
      </c>
      <c r="N31" s="102">
        <f t="shared" ref="C31:N31" si="5">SUM(N28:N30)</f>
        <v>71331086</v>
      </c>
    </row>
    <row r="32" spans="1:14" s="5" customFormat="1">
      <c r="A32" s="147" t="s">
        <v>116</v>
      </c>
      <c r="B32" s="148" t="s">
        <v>19</v>
      </c>
      <c r="C32" s="93">
        <v>20742731</v>
      </c>
      <c r="D32" s="93">
        <v>0</v>
      </c>
      <c r="E32" s="93">
        <v>0</v>
      </c>
      <c r="F32" s="93">
        <v>20132741</v>
      </c>
      <c r="G32" s="93">
        <v>2519732</v>
      </c>
      <c r="H32" s="93">
        <v>971645</v>
      </c>
      <c r="I32" s="93">
        <v>0</v>
      </c>
      <c r="J32" s="93">
        <v>0</v>
      </c>
      <c r="K32" s="93">
        <v>0</v>
      </c>
      <c r="L32" s="96">
        <v>23624118</v>
      </c>
      <c r="M32" s="93">
        <v>98745</v>
      </c>
      <c r="N32" s="96">
        <f>SUM(C32,D32,L32,M32)</f>
        <v>44465594</v>
      </c>
    </row>
    <row r="33" spans="1:14" s="5" customFormat="1">
      <c r="A33" s="296" t="s">
        <v>137</v>
      </c>
      <c r="B33" s="297"/>
      <c r="C33" s="102">
        <v>20742731</v>
      </c>
      <c r="D33" s="102">
        <v>0</v>
      </c>
      <c r="E33" s="102">
        <v>0</v>
      </c>
      <c r="F33" s="102">
        <v>20132741</v>
      </c>
      <c r="G33" s="102">
        <v>2519732</v>
      </c>
      <c r="H33" s="102">
        <v>971645</v>
      </c>
      <c r="I33" s="102">
        <v>0</v>
      </c>
      <c r="J33" s="102">
        <v>0</v>
      </c>
      <c r="K33" s="102">
        <v>0</v>
      </c>
      <c r="L33" s="102">
        <v>23624118</v>
      </c>
      <c r="M33" s="102">
        <v>98745</v>
      </c>
      <c r="N33" s="102">
        <f t="shared" ref="D33:N33" si="6">N32</f>
        <v>44465594</v>
      </c>
    </row>
    <row r="34" spans="1:14">
      <c r="A34" s="146" t="s">
        <v>117</v>
      </c>
      <c r="B34" s="145" t="s">
        <v>20</v>
      </c>
      <c r="C34" s="93">
        <v>8931754</v>
      </c>
      <c r="D34" s="93">
        <v>0</v>
      </c>
      <c r="E34" s="93">
        <v>5156508</v>
      </c>
      <c r="F34" s="93">
        <v>429788</v>
      </c>
      <c r="G34" s="93">
        <v>1370020</v>
      </c>
      <c r="H34" s="93">
        <v>691927</v>
      </c>
      <c r="I34" s="93">
        <v>246355</v>
      </c>
      <c r="J34" s="93">
        <v>0</v>
      </c>
      <c r="K34" s="93">
        <v>389802</v>
      </c>
      <c r="L34" s="177">
        <v>8284400</v>
      </c>
      <c r="M34" s="93">
        <v>0</v>
      </c>
      <c r="N34" s="177">
        <f t="shared" ref="N34:N40" si="7">SUM(C34,D34,L34,M34)</f>
        <v>17216154</v>
      </c>
    </row>
    <row r="35" spans="1:14">
      <c r="A35" s="146" t="s">
        <v>118</v>
      </c>
      <c r="B35" s="145" t="s">
        <v>21</v>
      </c>
      <c r="C35" s="93">
        <v>4818543</v>
      </c>
      <c r="D35" s="93">
        <v>0</v>
      </c>
      <c r="E35" s="93">
        <v>2180772</v>
      </c>
      <c r="F35" s="93">
        <v>91824</v>
      </c>
      <c r="G35" s="93">
        <v>508022</v>
      </c>
      <c r="H35" s="93">
        <v>363115</v>
      </c>
      <c r="I35" s="93">
        <v>70742</v>
      </c>
      <c r="J35" s="93">
        <v>0</v>
      </c>
      <c r="K35" s="93">
        <v>76060</v>
      </c>
      <c r="L35" s="177">
        <v>3290535</v>
      </c>
      <c r="M35" s="93">
        <v>19033</v>
      </c>
      <c r="N35" s="177">
        <f t="shared" si="7"/>
        <v>8128111</v>
      </c>
    </row>
    <row r="36" spans="1:14">
      <c r="A36" s="146" t="s">
        <v>119</v>
      </c>
      <c r="B36" s="145" t="s">
        <v>22</v>
      </c>
      <c r="C36" s="93">
        <v>323663</v>
      </c>
      <c r="D36" s="93">
        <v>0</v>
      </c>
      <c r="E36" s="93">
        <v>329226</v>
      </c>
      <c r="F36" s="93">
        <v>11513</v>
      </c>
      <c r="G36" s="93">
        <v>63849</v>
      </c>
      <c r="H36" s="93">
        <v>22910</v>
      </c>
      <c r="I36" s="93">
        <v>11323</v>
      </c>
      <c r="J36" s="93">
        <v>0</v>
      </c>
      <c r="K36" s="93">
        <v>1915</v>
      </c>
      <c r="L36" s="177">
        <v>440736</v>
      </c>
      <c r="M36" s="93">
        <v>0</v>
      </c>
      <c r="N36" s="177">
        <f t="shared" si="7"/>
        <v>764399</v>
      </c>
    </row>
    <row r="37" spans="1:14">
      <c r="A37" s="146" t="s">
        <v>120</v>
      </c>
      <c r="B37" s="145" t="s">
        <v>23</v>
      </c>
      <c r="C37" s="93">
        <v>20189728</v>
      </c>
      <c r="D37" s="93">
        <v>0</v>
      </c>
      <c r="E37" s="93">
        <v>10160452</v>
      </c>
      <c r="F37" s="93">
        <v>830092</v>
      </c>
      <c r="G37" s="93">
        <v>2923645</v>
      </c>
      <c r="H37" s="93">
        <v>1238848</v>
      </c>
      <c r="I37" s="93">
        <v>524785</v>
      </c>
      <c r="J37" s="93">
        <v>0</v>
      </c>
      <c r="K37" s="93">
        <v>647844</v>
      </c>
      <c r="L37" s="177">
        <v>16325666</v>
      </c>
      <c r="M37" s="93">
        <v>800000</v>
      </c>
      <c r="N37" s="177">
        <f t="shared" si="7"/>
        <v>37315394</v>
      </c>
    </row>
    <row r="38" spans="1:14" s="5" customFormat="1">
      <c r="A38" s="296" t="s">
        <v>138</v>
      </c>
      <c r="B38" s="297"/>
      <c r="C38" s="94">
        <v>34263688</v>
      </c>
      <c r="D38" s="94">
        <v>0</v>
      </c>
      <c r="E38" s="94">
        <v>17826958</v>
      </c>
      <c r="F38" s="94">
        <v>1363217</v>
      </c>
      <c r="G38" s="94">
        <v>4865536</v>
      </c>
      <c r="H38" s="94">
        <v>2316800</v>
      </c>
      <c r="I38" s="94">
        <v>853205</v>
      </c>
      <c r="J38" s="176">
        <v>0</v>
      </c>
      <c r="K38" s="94">
        <v>1115621</v>
      </c>
      <c r="L38" s="94">
        <v>28341337</v>
      </c>
      <c r="M38" s="94">
        <v>819033</v>
      </c>
      <c r="N38" s="102">
        <f t="shared" ref="C38:N38" si="8">SUM(N34:N37)</f>
        <v>63424058</v>
      </c>
    </row>
    <row r="39" spans="1:14" s="5" customFormat="1">
      <c r="A39" s="146" t="s">
        <v>235</v>
      </c>
      <c r="B39" s="145" t="s">
        <v>132</v>
      </c>
      <c r="C39" s="93">
        <v>48262440</v>
      </c>
      <c r="D39" s="93">
        <v>0</v>
      </c>
      <c r="E39" s="93">
        <v>13044262</v>
      </c>
      <c r="F39" s="93">
        <v>0</v>
      </c>
      <c r="G39" s="93">
        <v>4394195</v>
      </c>
      <c r="H39" s="93">
        <v>0</v>
      </c>
      <c r="I39" s="93">
        <v>465045</v>
      </c>
      <c r="J39" s="93">
        <v>0</v>
      </c>
      <c r="K39" s="93">
        <v>0</v>
      </c>
      <c r="L39" s="190">
        <v>17903502</v>
      </c>
      <c r="M39" s="93">
        <v>0</v>
      </c>
      <c r="N39" s="201">
        <f t="shared" si="7"/>
        <v>66165942</v>
      </c>
    </row>
    <row r="40" spans="1:14" s="5" customFormat="1">
      <c r="A40" s="189" t="s">
        <v>242</v>
      </c>
      <c r="B40" s="191"/>
      <c r="C40" s="176">
        <v>48262440</v>
      </c>
      <c r="D40" s="176">
        <v>0</v>
      </c>
      <c r="E40" s="176">
        <v>13044262</v>
      </c>
      <c r="F40" s="176">
        <v>0</v>
      </c>
      <c r="G40" s="176">
        <v>4394195</v>
      </c>
      <c r="H40" s="176">
        <v>0</v>
      </c>
      <c r="I40" s="176">
        <v>465045</v>
      </c>
      <c r="J40" s="176">
        <v>0</v>
      </c>
      <c r="K40" s="176">
        <v>0</v>
      </c>
      <c r="L40" s="176">
        <v>17903502</v>
      </c>
      <c r="M40" s="176">
        <v>0</v>
      </c>
      <c r="N40" s="202">
        <f t="shared" si="7"/>
        <v>66165942</v>
      </c>
    </row>
    <row r="41" spans="1:14" s="5" customFormat="1" ht="15" customHeight="1">
      <c r="A41" s="149" t="s">
        <v>2</v>
      </c>
      <c r="B41" s="150"/>
      <c r="C41" s="103">
        <v>956065535</v>
      </c>
      <c r="D41" s="103">
        <v>5685702</v>
      </c>
      <c r="E41" s="103">
        <v>310348944</v>
      </c>
      <c r="F41" s="103">
        <v>31938940</v>
      </c>
      <c r="G41" s="103">
        <v>315990445</v>
      </c>
      <c r="H41" s="103">
        <v>32201755</v>
      </c>
      <c r="I41" s="103">
        <v>11757260</v>
      </c>
      <c r="J41" s="103">
        <v>8570476</v>
      </c>
      <c r="K41" s="103">
        <v>87902953</v>
      </c>
      <c r="L41" s="103">
        <v>798710773</v>
      </c>
      <c r="M41" s="103">
        <v>9244387</v>
      </c>
      <c r="N41" s="103">
        <f>SUM(N38,N33,N31,N27,N20,N7,N40)</f>
        <v>1769706397</v>
      </c>
    </row>
    <row r="42" spans="1:14" ht="15.75">
      <c r="A42" s="48" t="s">
        <v>162</v>
      </c>
    </row>
  </sheetData>
  <mergeCells count="6">
    <mergeCell ref="A38:B38"/>
    <mergeCell ref="A7:B7"/>
    <mergeCell ref="A20:B20"/>
    <mergeCell ref="A27:B27"/>
    <mergeCell ref="A31:B31"/>
    <mergeCell ref="A33:B33"/>
  </mergeCells>
  <phoneticPr fontId="17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54"/>
  <sheetViews>
    <sheetView zoomScale="80" zoomScaleNormal="80" workbookViewId="0">
      <pane ySplit="5" topLeftCell="A6" activePane="bottomLeft" state="frozen"/>
      <selection activeCell="G12" sqref="G12"/>
      <selection pane="bottomLeft" activeCell="G12" sqref="G12"/>
    </sheetView>
  </sheetViews>
  <sheetFormatPr defaultColWidth="9.140625" defaultRowHeight="12.75"/>
  <cols>
    <col min="1" max="1" width="9.5703125" style="3" customWidth="1"/>
    <col min="2" max="2" width="36.140625" style="3" customWidth="1"/>
    <col min="3" max="3" width="13.42578125" style="4" customWidth="1"/>
    <col min="4" max="4" width="11.28515625" style="4" customWidth="1"/>
    <col min="5" max="5" width="16.28515625" style="4" customWidth="1"/>
    <col min="6" max="6" width="15.28515625" style="4" customWidth="1"/>
    <col min="7" max="7" width="14.7109375" style="4" customWidth="1"/>
    <col min="8" max="8" width="16.28515625" style="4" customWidth="1"/>
    <col min="9" max="10" width="15.28515625" style="4" customWidth="1"/>
    <col min="11" max="14" width="16.5703125" style="4" bestFit="1" customWidth="1"/>
    <col min="15" max="16384" width="9.140625" style="3"/>
  </cols>
  <sheetData>
    <row r="1" spans="1:14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239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3" t="s">
        <v>318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>
      <c r="A4" s="30"/>
      <c r="B4" s="31"/>
      <c r="C4" s="31"/>
      <c r="D4" s="31"/>
      <c r="E4" s="32"/>
      <c r="F4" s="32"/>
      <c r="G4" s="32"/>
      <c r="H4" s="32"/>
      <c r="I4" s="43"/>
      <c r="J4" s="43"/>
      <c r="K4" s="32"/>
      <c r="L4" s="32"/>
      <c r="M4" s="32"/>
      <c r="N4" s="32"/>
    </row>
    <row r="5" spans="1:14" ht="60.75" customHeight="1">
      <c r="A5" s="59" t="s">
        <v>1</v>
      </c>
      <c r="B5" s="59" t="s">
        <v>0</v>
      </c>
      <c r="C5" s="60" t="s">
        <v>4</v>
      </c>
      <c r="D5" s="61" t="s">
        <v>5</v>
      </c>
      <c r="E5" s="67" t="s">
        <v>190</v>
      </c>
      <c r="F5" s="62" t="s">
        <v>173</v>
      </c>
      <c r="G5" s="62" t="s">
        <v>174</v>
      </c>
      <c r="H5" s="62" t="s">
        <v>170</v>
      </c>
      <c r="I5" s="62" t="s">
        <v>171</v>
      </c>
      <c r="J5" s="62" t="s">
        <v>317</v>
      </c>
      <c r="K5" s="68" t="s">
        <v>175</v>
      </c>
      <c r="L5" s="68" t="s">
        <v>183</v>
      </c>
      <c r="M5" s="68" t="s">
        <v>184</v>
      </c>
      <c r="N5" s="68" t="s">
        <v>185</v>
      </c>
    </row>
    <row r="6" spans="1:14">
      <c r="A6" s="145" t="s">
        <v>24</v>
      </c>
      <c r="B6" s="146" t="s">
        <v>7</v>
      </c>
      <c r="C6" s="93">
        <v>-634568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>
        <f>SUM(C6,D6,L6,M6)</f>
        <v>-634568</v>
      </c>
    </row>
    <row r="7" spans="1:14">
      <c r="A7" s="296" t="s">
        <v>133</v>
      </c>
      <c r="B7" s="297"/>
      <c r="C7" s="94">
        <v>-634568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176">
        <v>0</v>
      </c>
      <c r="K7" s="94">
        <v>0</v>
      </c>
      <c r="L7" s="94">
        <v>0</v>
      </c>
      <c r="M7" s="94">
        <v>0</v>
      </c>
      <c r="N7" s="94">
        <f t="shared" ref="D7:N7" si="0">N6</f>
        <v>-634568</v>
      </c>
    </row>
    <row r="8" spans="1:14">
      <c r="A8" s="145" t="s">
        <v>25</v>
      </c>
      <c r="B8" s="146" t="s">
        <v>8</v>
      </c>
      <c r="C8" s="93">
        <v>4086860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1530511</v>
      </c>
      <c r="N8" s="93">
        <f t="shared" ref="N8:N19" si="1">SUM(C8,D8,L8,M8)</f>
        <v>5617371</v>
      </c>
    </row>
    <row r="9" spans="1:14">
      <c r="A9" s="145" t="s">
        <v>26</v>
      </c>
      <c r="B9" s="146" t="s">
        <v>9</v>
      </c>
      <c r="C9" s="93">
        <v>714485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940425</v>
      </c>
      <c r="L9" s="93">
        <v>940425</v>
      </c>
      <c r="M9" s="93">
        <v>170827</v>
      </c>
      <c r="N9" s="93">
        <f t="shared" si="1"/>
        <v>1825737</v>
      </c>
    </row>
    <row r="10" spans="1:14">
      <c r="A10" s="145" t="s">
        <v>27</v>
      </c>
      <c r="B10" s="146" t="s">
        <v>225</v>
      </c>
      <c r="C10" s="93">
        <v>-6411398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f t="shared" si="1"/>
        <v>-6411398</v>
      </c>
    </row>
    <row r="11" spans="1:14">
      <c r="A11" s="145" t="s">
        <v>28</v>
      </c>
      <c r="B11" s="146" t="s">
        <v>226</v>
      </c>
      <c r="C11" s="93">
        <v>-2009647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f t="shared" si="1"/>
        <v>-2009647</v>
      </c>
    </row>
    <row r="12" spans="1:14">
      <c r="A12" s="145" t="s">
        <v>29</v>
      </c>
      <c r="B12" s="146" t="s">
        <v>227</v>
      </c>
      <c r="C12" s="93">
        <v>-382229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f t="shared" si="1"/>
        <v>-382229</v>
      </c>
    </row>
    <row r="13" spans="1:14">
      <c r="A13" s="145" t="s">
        <v>121</v>
      </c>
      <c r="B13" s="146" t="s">
        <v>11</v>
      </c>
      <c r="C13" s="93">
        <v>157718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575817</v>
      </c>
      <c r="L13" s="93">
        <v>575817</v>
      </c>
      <c r="M13" s="93">
        <v>0</v>
      </c>
      <c r="N13" s="93">
        <f t="shared" si="1"/>
        <v>733535</v>
      </c>
    </row>
    <row r="14" spans="1:14">
      <c r="A14" s="145" t="s">
        <v>122</v>
      </c>
      <c r="B14" s="146" t="s">
        <v>228</v>
      </c>
      <c r="C14" s="93">
        <v>-2604253</v>
      </c>
      <c r="D14" s="93">
        <v>0</v>
      </c>
      <c r="E14" s="93">
        <v>83662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83662</v>
      </c>
      <c r="M14" s="93">
        <v>0</v>
      </c>
      <c r="N14" s="93">
        <f t="shared" si="1"/>
        <v>-2520591</v>
      </c>
    </row>
    <row r="15" spans="1:14">
      <c r="A15" s="145" t="s">
        <v>123</v>
      </c>
      <c r="B15" s="146" t="s">
        <v>229</v>
      </c>
      <c r="C15" s="93">
        <v>193784</v>
      </c>
      <c r="D15" s="93">
        <v>0</v>
      </c>
      <c r="E15" s="93">
        <v>0</v>
      </c>
      <c r="F15" s="93">
        <v>2081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2081</v>
      </c>
      <c r="M15" s="93">
        <v>0</v>
      </c>
      <c r="N15" s="93">
        <f t="shared" si="1"/>
        <v>195865</v>
      </c>
    </row>
    <row r="16" spans="1:14">
      <c r="A16" s="145" t="s">
        <v>124</v>
      </c>
      <c r="B16" s="146" t="s">
        <v>230</v>
      </c>
      <c r="C16" s="93">
        <v>-18359738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f t="shared" si="1"/>
        <v>-18359738</v>
      </c>
    </row>
    <row r="17" spans="1:14">
      <c r="A17" s="145" t="s">
        <v>125</v>
      </c>
      <c r="B17" s="146" t="s">
        <v>231</v>
      </c>
      <c r="C17" s="93">
        <v>-684839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f t="shared" si="1"/>
        <v>-684839</v>
      </c>
    </row>
    <row r="18" spans="1:14">
      <c r="A18" s="145" t="s">
        <v>126</v>
      </c>
      <c r="B18" s="146" t="s">
        <v>232</v>
      </c>
      <c r="C18" s="93">
        <v>264946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f t="shared" si="1"/>
        <v>264946</v>
      </c>
    </row>
    <row r="19" spans="1:14">
      <c r="A19" s="145" t="s">
        <v>127</v>
      </c>
      <c r="B19" s="146" t="s">
        <v>279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f t="shared" si="1"/>
        <v>0</v>
      </c>
    </row>
    <row r="20" spans="1:14">
      <c r="A20" s="296" t="s">
        <v>134</v>
      </c>
      <c r="B20" s="297"/>
      <c r="C20" s="94">
        <v>-25034311</v>
      </c>
      <c r="D20" s="94">
        <v>0</v>
      </c>
      <c r="E20" s="94">
        <v>83662</v>
      </c>
      <c r="F20" s="94">
        <v>2081</v>
      </c>
      <c r="G20" s="94">
        <v>0</v>
      </c>
      <c r="H20" s="94">
        <v>0</v>
      </c>
      <c r="I20" s="94">
        <v>0</v>
      </c>
      <c r="J20" s="176">
        <v>0</v>
      </c>
      <c r="K20" s="94">
        <v>1516242</v>
      </c>
      <c r="L20" s="94">
        <v>1601985</v>
      </c>
      <c r="M20" s="94">
        <v>1701338</v>
      </c>
      <c r="N20" s="94">
        <f t="shared" ref="C20:N20" si="2">SUM(N8:N19)</f>
        <v>-21730988</v>
      </c>
    </row>
    <row r="21" spans="1:14">
      <c r="A21" s="145" t="s">
        <v>30</v>
      </c>
      <c r="B21" s="146" t="s">
        <v>14</v>
      </c>
      <c r="C21" s="93">
        <v>194669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f t="shared" ref="N21:N26" si="3">SUM(C21,D21,L21,M21)</f>
        <v>194669</v>
      </c>
    </row>
    <row r="22" spans="1:14">
      <c r="A22" s="145" t="s">
        <v>128</v>
      </c>
      <c r="B22" s="146" t="s">
        <v>15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f t="shared" si="3"/>
        <v>0</v>
      </c>
    </row>
    <row r="23" spans="1:14">
      <c r="A23" s="145" t="s">
        <v>129</v>
      </c>
      <c r="B23" s="146" t="s">
        <v>16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f t="shared" si="3"/>
        <v>0</v>
      </c>
    </row>
    <row r="24" spans="1:14">
      <c r="A24" s="145" t="s">
        <v>111</v>
      </c>
      <c r="B24" s="146" t="s">
        <v>17</v>
      </c>
      <c r="C24" s="93">
        <v>3082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1240</v>
      </c>
      <c r="L24" s="93">
        <v>1240</v>
      </c>
      <c r="M24" s="93">
        <v>0</v>
      </c>
      <c r="N24" s="93">
        <f t="shared" si="3"/>
        <v>4322</v>
      </c>
    </row>
    <row r="25" spans="1:14">
      <c r="A25" s="145" t="s">
        <v>112</v>
      </c>
      <c r="B25" s="146" t="s">
        <v>181</v>
      </c>
      <c r="C25" s="93">
        <v>4480428</v>
      </c>
      <c r="D25" s="93">
        <v>0</v>
      </c>
      <c r="E25" s="93">
        <v>6009</v>
      </c>
      <c r="F25" s="93">
        <v>0</v>
      </c>
      <c r="G25" s="93">
        <v>0</v>
      </c>
      <c r="H25" s="93">
        <v>0</v>
      </c>
      <c r="I25" s="93">
        <v>0</v>
      </c>
      <c r="J25" s="93">
        <v>2173793</v>
      </c>
      <c r="K25" s="93">
        <v>0</v>
      </c>
      <c r="L25" s="93">
        <v>2179802</v>
      </c>
      <c r="M25" s="93">
        <v>0</v>
      </c>
      <c r="N25" s="93">
        <f t="shared" si="3"/>
        <v>6660230</v>
      </c>
    </row>
    <row r="26" spans="1:14">
      <c r="A26" s="145" t="s">
        <v>130</v>
      </c>
      <c r="B26" s="146" t="s">
        <v>182</v>
      </c>
      <c r="C26" s="93">
        <v>-288668</v>
      </c>
      <c r="D26" s="93">
        <v>0</v>
      </c>
      <c r="E26" s="93">
        <v>-76408</v>
      </c>
      <c r="F26" s="93">
        <v>0</v>
      </c>
      <c r="G26" s="93">
        <v>0</v>
      </c>
      <c r="H26" s="93">
        <v>0</v>
      </c>
      <c r="I26" s="93">
        <v>0</v>
      </c>
      <c r="J26" s="93">
        <v>-272887</v>
      </c>
      <c r="K26" s="93">
        <v>0</v>
      </c>
      <c r="L26" s="93">
        <v>-349295</v>
      </c>
      <c r="M26" s="93">
        <v>0</v>
      </c>
      <c r="N26" s="93">
        <f t="shared" si="3"/>
        <v>-637963</v>
      </c>
    </row>
    <row r="27" spans="1:14">
      <c r="A27" s="296" t="s">
        <v>135</v>
      </c>
      <c r="B27" s="297"/>
      <c r="C27" s="94">
        <v>4389511</v>
      </c>
      <c r="D27" s="94">
        <v>0</v>
      </c>
      <c r="E27" s="94">
        <v>-70399</v>
      </c>
      <c r="F27" s="94">
        <v>0</v>
      </c>
      <c r="G27" s="94">
        <v>0</v>
      </c>
      <c r="H27" s="94">
        <v>0</v>
      </c>
      <c r="I27" s="94">
        <v>0</v>
      </c>
      <c r="J27" s="176">
        <v>1900906</v>
      </c>
      <c r="K27" s="94">
        <v>1240</v>
      </c>
      <c r="L27" s="94">
        <v>1831747</v>
      </c>
      <c r="M27" s="94">
        <v>0</v>
      </c>
      <c r="N27" s="94">
        <f t="shared" ref="D27:N27" si="4">SUM(N21:N26)</f>
        <v>6221258</v>
      </c>
    </row>
    <row r="28" spans="1:14">
      <c r="A28" s="145" t="s">
        <v>113</v>
      </c>
      <c r="B28" s="146" t="s">
        <v>18</v>
      </c>
      <c r="C28" s="93">
        <v>1531342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34977</v>
      </c>
      <c r="L28" s="93">
        <v>34977</v>
      </c>
      <c r="M28" s="93">
        <v>0</v>
      </c>
      <c r="N28" s="93">
        <f t="shared" ref="N28:N37" si="5">SUM(C28,D28,L28,M28)</f>
        <v>1566319</v>
      </c>
    </row>
    <row r="29" spans="1:14">
      <c r="A29" s="145" t="s">
        <v>114</v>
      </c>
      <c r="B29" s="146" t="s">
        <v>131</v>
      </c>
      <c r="C29" s="93">
        <v>903448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f t="shared" si="5"/>
        <v>903448</v>
      </c>
    </row>
    <row r="30" spans="1:14">
      <c r="A30" s="145" t="s">
        <v>115</v>
      </c>
      <c r="B30" s="129" t="s">
        <v>234</v>
      </c>
      <c r="C30" s="93">
        <v>237978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f t="shared" si="5"/>
        <v>237978</v>
      </c>
    </row>
    <row r="31" spans="1:14" s="5" customFormat="1">
      <c r="A31" s="296" t="s">
        <v>136</v>
      </c>
      <c r="B31" s="297"/>
      <c r="C31" s="102">
        <v>2672768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34977</v>
      </c>
      <c r="L31" s="102">
        <v>34977</v>
      </c>
      <c r="M31" s="102">
        <v>0</v>
      </c>
      <c r="N31" s="102">
        <f t="shared" ref="D31:N31" si="6">SUM(N28:N30)</f>
        <v>2707745</v>
      </c>
    </row>
    <row r="32" spans="1:14" s="5" customFormat="1">
      <c r="A32" s="147" t="s">
        <v>116</v>
      </c>
      <c r="B32" s="151" t="s">
        <v>19</v>
      </c>
      <c r="C32" s="93">
        <v>3318284</v>
      </c>
      <c r="D32" s="93">
        <v>0</v>
      </c>
      <c r="E32" s="93">
        <v>45610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45610</v>
      </c>
      <c r="M32" s="93">
        <v>81642</v>
      </c>
      <c r="N32" s="93">
        <f t="shared" si="5"/>
        <v>3445536</v>
      </c>
    </row>
    <row r="33" spans="1:14" s="5" customFormat="1">
      <c r="A33" s="296" t="s">
        <v>137</v>
      </c>
      <c r="B33" s="297"/>
      <c r="C33" s="102">
        <v>3318284</v>
      </c>
      <c r="D33" s="102">
        <v>0</v>
      </c>
      <c r="E33" s="102">
        <v>45610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45610</v>
      </c>
      <c r="M33" s="102">
        <v>81642</v>
      </c>
      <c r="N33" s="102">
        <f t="shared" ref="D33:N33" si="7">N32</f>
        <v>3445536</v>
      </c>
    </row>
    <row r="34" spans="1:14">
      <c r="A34" s="132" t="s">
        <v>117</v>
      </c>
      <c r="B34" s="133" t="s">
        <v>20</v>
      </c>
      <c r="C34" s="93">
        <v>1578471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f t="shared" si="5"/>
        <v>1578471</v>
      </c>
    </row>
    <row r="35" spans="1:14">
      <c r="A35" s="132" t="s">
        <v>118</v>
      </c>
      <c r="B35" s="133" t="s">
        <v>21</v>
      </c>
      <c r="C35" s="93">
        <v>457597</v>
      </c>
      <c r="D35" s="93">
        <v>0</v>
      </c>
      <c r="E35" s="93">
        <v>9536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9536</v>
      </c>
      <c r="M35" s="93">
        <v>580</v>
      </c>
      <c r="N35" s="93">
        <f t="shared" si="5"/>
        <v>467713</v>
      </c>
    </row>
    <row r="36" spans="1:14">
      <c r="A36" s="132" t="s">
        <v>119</v>
      </c>
      <c r="B36" s="133" t="s">
        <v>22</v>
      </c>
      <c r="C36" s="93">
        <v>197217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f t="shared" si="5"/>
        <v>197217</v>
      </c>
    </row>
    <row r="37" spans="1:14">
      <c r="A37" s="132" t="s">
        <v>120</v>
      </c>
      <c r="B37" s="133" t="s">
        <v>23</v>
      </c>
      <c r="C37" s="93">
        <v>1602368</v>
      </c>
      <c r="D37" s="93">
        <v>0</v>
      </c>
      <c r="E37" s="93">
        <v>1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1</v>
      </c>
      <c r="M37" s="93">
        <v>0</v>
      </c>
      <c r="N37" s="93">
        <f t="shared" si="5"/>
        <v>1602369</v>
      </c>
    </row>
    <row r="38" spans="1:14" s="5" customFormat="1">
      <c r="A38" s="296" t="s">
        <v>138</v>
      </c>
      <c r="B38" s="297"/>
      <c r="C38" s="94">
        <v>3835653</v>
      </c>
      <c r="D38" s="94">
        <v>0</v>
      </c>
      <c r="E38" s="94">
        <v>9537</v>
      </c>
      <c r="F38" s="94">
        <v>0</v>
      </c>
      <c r="G38" s="94">
        <v>0</v>
      </c>
      <c r="H38" s="94">
        <v>0</v>
      </c>
      <c r="I38" s="94">
        <v>0</v>
      </c>
      <c r="J38" s="176">
        <v>0</v>
      </c>
      <c r="K38" s="94">
        <v>0</v>
      </c>
      <c r="L38" s="94">
        <v>9537</v>
      </c>
      <c r="M38" s="94">
        <v>580</v>
      </c>
      <c r="N38" s="94">
        <f t="shared" ref="C38:N38" si="8">SUM(N34:N37)</f>
        <v>3845770</v>
      </c>
    </row>
    <row r="39" spans="1:14">
      <c r="A39" s="192" t="s">
        <v>235</v>
      </c>
      <c r="B39" s="136" t="s">
        <v>132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f>SUM(C39,D39,L39,M39)</f>
        <v>0</v>
      </c>
    </row>
    <row r="40" spans="1:14" s="5" customFormat="1">
      <c r="A40" s="296" t="s">
        <v>242</v>
      </c>
      <c r="B40" s="297"/>
      <c r="C40" s="176">
        <v>0</v>
      </c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f t="shared" ref="C40:N40" si="9">SUM(N39)</f>
        <v>0</v>
      </c>
    </row>
    <row r="41" spans="1:14" s="5" customFormat="1" ht="15" customHeight="1">
      <c r="A41" s="149" t="s">
        <v>2</v>
      </c>
      <c r="B41" s="150"/>
      <c r="C41" s="102">
        <v>-11452663</v>
      </c>
      <c r="D41" s="102">
        <v>0</v>
      </c>
      <c r="E41" s="102">
        <v>68410</v>
      </c>
      <c r="F41" s="102">
        <v>2081</v>
      </c>
      <c r="G41" s="102">
        <v>0</v>
      </c>
      <c r="H41" s="102">
        <v>0</v>
      </c>
      <c r="I41" s="102">
        <v>0</v>
      </c>
      <c r="J41" s="102">
        <v>1900906</v>
      </c>
      <c r="K41" s="102">
        <v>1552459</v>
      </c>
      <c r="L41" s="102">
        <v>3523856</v>
      </c>
      <c r="M41" s="102">
        <v>1783560</v>
      </c>
      <c r="N41" s="102">
        <f t="shared" ref="C41:N41" si="10">SUM(N38,N33,N31,N27,N20,N7,N40)</f>
        <v>-6145247</v>
      </c>
    </row>
    <row r="42" spans="1:14" ht="15.75">
      <c r="A42" s="48" t="s">
        <v>162</v>
      </c>
    </row>
    <row r="54" spans="13:13">
      <c r="M54" s="45"/>
    </row>
  </sheetData>
  <mergeCells count="7">
    <mergeCell ref="A7:B7"/>
    <mergeCell ref="A33:B33"/>
    <mergeCell ref="A40:B40"/>
    <mergeCell ref="A38:B38"/>
    <mergeCell ref="A20:B20"/>
    <mergeCell ref="A31:B31"/>
    <mergeCell ref="A27:B27"/>
  </mergeCells>
  <phoneticPr fontId="17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7"/>
  <sheetViews>
    <sheetView zoomScale="75" zoomScaleNormal="75" zoomScaleSheetLayoutView="80" workbookViewId="0">
      <pane ySplit="5" topLeftCell="A6" activePane="bottomLeft" state="frozen"/>
      <selection activeCell="G12" sqref="G12"/>
      <selection pane="bottomLeft" activeCell="M1" sqref="M1:M1048576"/>
    </sheetView>
  </sheetViews>
  <sheetFormatPr defaultColWidth="11.42578125" defaultRowHeight="16.5"/>
  <cols>
    <col min="1" max="1" width="9.140625" style="9" customWidth="1"/>
    <col min="2" max="2" width="70.85546875" style="9" bestFit="1" customWidth="1"/>
    <col min="3" max="3" width="16.28515625" style="9" bestFit="1" customWidth="1"/>
    <col min="4" max="4" width="15" style="9" bestFit="1" customWidth="1"/>
    <col min="5" max="5" width="15" style="9" customWidth="1"/>
    <col min="6" max="6" width="8.85546875" style="41" bestFit="1" customWidth="1"/>
    <col min="7" max="7" width="18.85546875" style="41" bestFit="1" customWidth="1"/>
    <col min="8" max="8" width="8.85546875" style="41" customWidth="1"/>
    <col min="9" max="9" width="16.28515625" style="9" bestFit="1" customWidth="1"/>
    <col min="10" max="11" width="15.42578125" style="9" bestFit="1" customWidth="1"/>
    <col min="12" max="12" width="15" style="9" bestFit="1" customWidth="1"/>
    <col min="13" max="13" width="15.85546875" style="9" customWidth="1"/>
    <col min="14" max="16384" width="11.42578125" style="9"/>
  </cols>
  <sheetData>
    <row r="1" spans="1:14" s="8" customFormat="1" ht="15.75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4" s="8" customFormat="1" ht="15.75">
      <c r="A2" s="89" t="s">
        <v>240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4" s="8" customFormat="1" ht="15.75">
      <c r="A3" s="13" t="s">
        <v>318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4" s="14" customFormat="1" ht="15.75">
      <c r="F4" s="42"/>
      <c r="G4" s="42"/>
      <c r="H4" s="42"/>
    </row>
    <row r="5" spans="1:14" s="15" customFormat="1" ht="32.25" customHeight="1">
      <c r="A5" s="16"/>
      <c r="B5" s="16" t="s">
        <v>41</v>
      </c>
      <c r="C5" s="16" t="s">
        <v>31</v>
      </c>
      <c r="D5" s="16" t="s">
        <v>193</v>
      </c>
      <c r="E5" s="16" t="s">
        <v>199</v>
      </c>
      <c r="F5" s="153" t="s">
        <v>33</v>
      </c>
      <c r="G5" s="153" t="s">
        <v>192</v>
      </c>
      <c r="H5" s="153" t="s">
        <v>33</v>
      </c>
      <c r="I5" s="16" t="s">
        <v>54</v>
      </c>
      <c r="J5" s="16" t="s">
        <v>55</v>
      </c>
      <c r="K5" s="16" t="s">
        <v>34</v>
      </c>
      <c r="L5" s="16" t="s">
        <v>35</v>
      </c>
    </row>
    <row r="6" spans="1:14" s="8" customFormat="1" ht="15.75">
      <c r="A6" s="298" t="s">
        <v>42</v>
      </c>
      <c r="B6" s="299"/>
      <c r="C6" s="69"/>
      <c r="D6" s="69"/>
      <c r="E6" s="70"/>
      <c r="F6" s="70"/>
      <c r="G6" s="70"/>
      <c r="H6" s="70"/>
      <c r="I6" s="69"/>
      <c r="J6" s="69"/>
      <c r="K6" s="69"/>
      <c r="L6" s="69"/>
    </row>
    <row r="7" spans="1:14" s="8" customFormat="1" ht="18.75" customHeight="1">
      <c r="A7" s="71" t="s">
        <v>156</v>
      </c>
      <c r="B7" s="74" t="s">
        <v>203</v>
      </c>
      <c r="C7" s="72">
        <v>10511934</v>
      </c>
      <c r="D7" s="72">
        <v>-2518840</v>
      </c>
      <c r="E7" s="72">
        <v>-2518840</v>
      </c>
      <c r="F7" s="73" t="s">
        <v>302</v>
      </c>
      <c r="G7" s="72">
        <v>0</v>
      </c>
      <c r="H7" s="73"/>
      <c r="I7" s="72">
        <v>7993094</v>
      </c>
      <c r="J7" s="72">
        <v>5891036.2299999967</v>
      </c>
      <c r="K7" s="72">
        <v>7993094</v>
      </c>
      <c r="L7" s="72">
        <v>0</v>
      </c>
      <c r="M7" s="17"/>
      <c r="N7" s="17"/>
    </row>
    <row r="8" spans="1:14" s="8" customFormat="1" ht="18.75" customHeight="1">
      <c r="A8" s="71" t="s">
        <v>157</v>
      </c>
      <c r="B8" s="74" t="s">
        <v>204</v>
      </c>
      <c r="C8" s="72">
        <v>30220644</v>
      </c>
      <c r="D8" s="72">
        <v>-691232</v>
      </c>
      <c r="E8" s="72">
        <v>-691232</v>
      </c>
      <c r="F8" s="73" t="s">
        <v>156</v>
      </c>
      <c r="G8" s="72">
        <v>0</v>
      </c>
      <c r="H8" s="73"/>
      <c r="I8" s="72">
        <v>29529412</v>
      </c>
      <c r="J8" s="72">
        <v>1482891.0900000003</v>
      </c>
      <c r="K8" s="72">
        <v>29529412</v>
      </c>
      <c r="L8" s="72">
        <v>0</v>
      </c>
      <c r="M8" s="17"/>
    </row>
    <row r="9" spans="1:14" s="8" customFormat="1" ht="18.75" customHeight="1">
      <c r="A9" s="71" t="s">
        <v>158</v>
      </c>
      <c r="B9" s="74" t="s">
        <v>205</v>
      </c>
      <c r="C9" s="72">
        <v>2350716</v>
      </c>
      <c r="D9" s="72">
        <v>426920</v>
      </c>
      <c r="E9" s="72">
        <v>426920</v>
      </c>
      <c r="F9" s="73" t="s">
        <v>156</v>
      </c>
      <c r="G9" s="72">
        <v>0</v>
      </c>
      <c r="H9" s="73"/>
      <c r="I9" s="72">
        <v>2777636</v>
      </c>
      <c r="J9" s="72">
        <v>2777635.8</v>
      </c>
      <c r="K9" s="72">
        <v>2777636</v>
      </c>
      <c r="L9" s="72">
        <v>0</v>
      </c>
      <c r="M9" s="17"/>
    </row>
    <row r="10" spans="1:14" s="8" customFormat="1" ht="18.75" customHeight="1">
      <c r="A10" s="71" t="s">
        <v>151</v>
      </c>
      <c r="B10" s="74" t="s">
        <v>206</v>
      </c>
      <c r="C10" s="72">
        <v>6971237</v>
      </c>
      <c r="D10" s="72">
        <v>0</v>
      </c>
      <c r="E10" s="72">
        <v>0</v>
      </c>
      <c r="F10" s="76" t="s">
        <v>157</v>
      </c>
      <c r="G10" s="72">
        <v>0</v>
      </c>
      <c r="H10" s="76"/>
      <c r="I10" s="72">
        <v>6971237</v>
      </c>
      <c r="J10" s="72">
        <v>569024</v>
      </c>
      <c r="K10" s="72">
        <v>6971237</v>
      </c>
      <c r="L10" s="72">
        <v>0</v>
      </c>
      <c r="M10" s="17"/>
    </row>
    <row r="11" spans="1:14" s="8" customFormat="1" ht="18.75" customHeight="1">
      <c r="A11" s="71" t="s">
        <v>152</v>
      </c>
      <c r="B11" s="74" t="s">
        <v>207</v>
      </c>
      <c r="C11" s="72">
        <v>10549158</v>
      </c>
      <c r="D11" s="72">
        <v>3213984</v>
      </c>
      <c r="E11" s="72">
        <v>3213984</v>
      </c>
      <c r="F11" s="73" t="s">
        <v>302</v>
      </c>
      <c r="G11" s="72">
        <v>0</v>
      </c>
      <c r="H11" s="73"/>
      <c r="I11" s="72">
        <v>13763142</v>
      </c>
      <c r="J11" s="72">
        <v>6012042.3899999922</v>
      </c>
      <c r="K11" s="72">
        <v>13763142</v>
      </c>
      <c r="L11" s="72">
        <v>0</v>
      </c>
      <c r="M11" s="17"/>
    </row>
    <row r="12" spans="1:14" s="8" customFormat="1" ht="18.75" customHeight="1">
      <c r="A12" s="71" t="s">
        <v>159</v>
      </c>
      <c r="B12" s="74" t="s">
        <v>296</v>
      </c>
      <c r="C12" s="72">
        <v>504895</v>
      </c>
      <c r="D12" s="72">
        <v>-3851</v>
      </c>
      <c r="E12" s="72">
        <v>-3851</v>
      </c>
      <c r="F12" s="73" t="s">
        <v>156</v>
      </c>
      <c r="G12" s="72">
        <v>0</v>
      </c>
      <c r="H12" s="73"/>
      <c r="I12" s="72">
        <v>501044</v>
      </c>
      <c r="J12" s="72">
        <v>289662.47000000003</v>
      </c>
      <c r="K12" s="72">
        <v>501044</v>
      </c>
      <c r="L12" s="72">
        <v>0</v>
      </c>
      <c r="M12" s="17"/>
    </row>
    <row r="13" spans="1:14" s="8" customFormat="1" ht="18.75" customHeight="1">
      <c r="A13" s="71" t="s">
        <v>160</v>
      </c>
      <c r="B13" s="74" t="s">
        <v>295</v>
      </c>
      <c r="C13" s="72"/>
      <c r="D13" s="72">
        <v>1410607</v>
      </c>
      <c r="E13" s="72">
        <v>1410607</v>
      </c>
      <c r="F13" s="73" t="s">
        <v>157</v>
      </c>
      <c r="G13" s="72">
        <v>0</v>
      </c>
      <c r="H13" s="73"/>
      <c r="I13" s="72">
        <v>1410607</v>
      </c>
      <c r="J13" s="72">
        <v>0</v>
      </c>
      <c r="K13" s="72">
        <v>1410607</v>
      </c>
      <c r="L13" s="72">
        <v>0</v>
      </c>
      <c r="M13" s="17"/>
    </row>
    <row r="14" spans="1:14" s="8" customFormat="1" ht="18.75" customHeight="1">
      <c r="A14" s="71" t="s">
        <v>166</v>
      </c>
      <c r="B14" s="74" t="s">
        <v>300</v>
      </c>
      <c r="C14" s="72">
        <v>1964000</v>
      </c>
      <c r="D14" s="72">
        <v>0</v>
      </c>
      <c r="E14" s="72">
        <v>0</v>
      </c>
      <c r="F14" s="73"/>
      <c r="G14" s="72">
        <v>0</v>
      </c>
      <c r="H14" s="73"/>
      <c r="I14" s="72">
        <v>1964000</v>
      </c>
      <c r="J14" s="72">
        <v>0</v>
      </c>
      <c r="K14" s="72">
        <v>1964000</v>
      </c>
      <c r="L14" s="72">
        <v>0</v>
      </c>
      <c r="M14" s="17"/>
    </row>
    <row r="15" spans="1:14" s="8" customFormat="1" ht="18.75" customHeight="1">
      <c r="A15" s="71" t="s">
        <v>213</v>
      </c>
      <c r="B15" s="74" t="s">
        <v>298</v>
      </c>
      <c r="C15" s="72">
        <v>1476683</v>
      </c>
      <c r="D15" s="72">
        <v>-62691</v>
      </c>
      <c r="E15" s="72">
        <v>-62691</v>
      </c>
      <c r="F15" s="76" t="s">
        <v>156</v>
      </c>
      <c r="G15" s="72">
        <v>0</v>
      </c>
      <c r="H15" s="76"/>
      <c r="I15" s="72">
        <v>1413992</v>
      </c>
      <c r="J15" s="72">
        <v>48196</v>
      </c>
      <c r="K15" s="72">
        <v>1413992</v>
      </c>
      <c r="L15" s="72">
        <v>0</v>
      </c>
      <c r="M15" s="17"/>
    </row>
    <row r="16" spans="1:14" s="8" customFormat="1" ht="15.75">
      <c r="A16" s="71" t="s">
        <v>214</v>
      </c>
      <c r="B16" s="74" t="s">
        <v>297</v>
      </c>
      <c r="C16" s="72">
        <v>3300397</v>
      </c>
      <c r="D16" s="72">
        <v>0</v>
      </c>
      <c r="E16" s="72">
        <v>0</v>
      </c>
      <c r="F16" s="76"/>
      <c r="G16" s="72">
        <v>0</v>
      </c>
      <c r="H16" s="76"/>
      <c r="I16" s="72">
        <v>3300397</v>
      </c>
      <c r="J16" s="72">
        <v>336503.83999999991</v>
      </c>
      <c r="K16" s="72">
        <v>3300397</v>
      </c>
      <c r="L16" s="72">
        <v>0</v>
      </c>
      <c r="M16" s="17"/>
    </row>
    <row r="17" spans="1:13" s="19" customFormat="1" ht="15.75">
      <c r="A17" s="71" t="s">
        <v>215</v>
      </c>
      <c r="B17" s="74" t="s">
        <v>301</v>
      </c>
      <c r="C17" s="72">
        <v>1163007</v>
      </c>
      <c r="D17" s="72">
        <v>-1918</v>
      </c>
      <c r="E17" s="72">
        <v>-1918</v>
      </c>
      <c r="F17" s="76" t="s">
        <v>156</v>
      </c>
      <c r="G17" s="72">
        <v>0</v>
      </c>
      <c r="H17" s="76"/>
      <c r="I17" s="72">
        <v>1161089</v>
      </c>
      <c r="J17" s="72">
        <v>50214.479999999967</v>
      </c>
      <c r="K17" s="72">
        <v>1161089</v>
      </c>
      <c r="L17" s="72">
        <v>0</v>
      </c>
      <c r="M17" s="17"/>
    </row>
    <row r="18" spans="1:13" s="19" customFormat="1" ht="15.75">
      <c r="A18" s="71" t="s">
        <v>216</v>
      </c>
      <c r="B18" s="74" t="s">
        <v>304</v>
      </c>
      <c r="C18" s="72">
        <v>450000</v>
      </c>
      <c r="D18" s="72">
        <v>1931</v>
      </c>
      <c r="E18" s="72">
        <v>1931</v>
      </c>
      <c r="F18" s="76" t="s">
        <v>156</v>
      </c>
      <c r="G18" s="72">
        <v>0</v>
      </c>
      <c r="H18" s="76"/>
      <c r="I18" s="72">
        <v>451931</v>
      </c>
      <c r="J18" s="72">
        <v>253388.98999999993</v>
      </c>
      <c r="K18" s="72">
        <v>451931</v>
      </c>
      <c r="L18" s="72">
        <v>0</v>
      </c>
      <c r="M18" s="17"/>
    </row>
    <row r="19" spans="1:13" s="19" customFormat="1" ht="15.75">
      <c r="A19" s="71" t="s">
        <v>299</v>
      </c>
      <c r="B19" s="74" t="s">
        <v>139</v>
      </c>
      <c r="C19" s="72">
        <v>4845217</v>
      </c>
      <c r="D19" s="72">
        <v>-411165</v>
      </c>
      <c r="E19" s="72">
        <v>-411165</v>
      </c>
      <c r="F19" s="76" t="s">
        <v>156</v>
      </c>
      <c r="G19" s="72">
        <v>0</v>
      </c>
      <c r="H19" s="76"/>
      <c r="I19" s="72">
        <v>4434052</v>
      </c>
      <c r="J19" s="72">
        <v>2374245.2800000003</v>
      </c>
      <c r="K19" s="72">
        <v>4434052</v>
      </c>
      <c r="L19" s="72">
        <v>0</v>
      </c>
      <c r="M19" s="17"/>
    </row>
    <row r="20" spans="1:13" s="20" customFormat="1" ht="15.75">
      <c r="A20" s="90" t="s">
        <v>43</v>
      </c>
      <c r="B20" s="77"/>
      <c r="C20" s="78">
        <v>74307888</v>
      </c>
      <c r="D20" s="78">
        <v>1363745</v>
      </c>
      <c r="E20" s="78">
        <v>1363745</v>
      </c>
      <c r="F20" s="78"/>
      <c r="G20" s="78">
        <v>0</v>
      </c>
      <c r="H20" s="78"/>
      <c r="I20" s="78">
        <v>75671633</v>
      </c>
      <c r="J20" s="78">
        <v>20084840.569999989</v>
      </c>
      <c r="K20" s="78">
        <v>75671633</v>
      </c>
      <c r="L20" s="78">
        <v>0</v>
      </c>
      <c r="M20" s="17"/>
    </row>
    <row r="21" spans="1:13" s="21" customFormat="1" ht="13.5" customHeight="1">
      <c r="A21" s="207"/>
      <c r="B21" s="208"/>
      <c r="C21" s="104"/>
      <c r="D21" s="104"/>
      <c r="E21" s="252"/>
      <c r="F21" s="105"/>
      <c r="G21" s="154"/>
      <c r="H21" s="105"/>
      <c r="I21" s="104"/>
      <c r="J21" s="104"/>
      <c r="K21" s="104"/>
      <c r="L21" s="104"/>
      <c r="M21" s="17"/>
    </row>
    <row r="22" spans="1:13" s="19" customFormat="1" thickBot="1">
      <c r="A22" s="91" t="s">
        <v>44</v>
      </c>
      <c r="B22" s="91"/>
      <c r="C22" s="81">
        <v>74307888</v>
      </c>
      <c r="D22" s="81">
        <v>1363745</v>
      </c>
      <c r="E22" s="81">
        <v>1363745</v>
      </c>
      <c r="F22" s="81"/>
      <c r="G22" s="81">
        <v>0</v>
      </c>
      <c r="H22" s="81"/>
      <c r="I22" s="81">
        <v>75671633</v>
      </c>
      <c r="J22" s="81">
        <v>20084840.569999989</v>
      </c>
      <c r="K22" s="81">
        <v>75671633</v>
      </c>
      <c r="L22" s="81">
        <v>0</v>
      </c>
      <c r="M22" s="17"/>
    </row>
    <row r="23" spans="1:13" s="19" customFormat="1" ht="21.75" customHeight="1" thickTop="1">
      <c r="A23" s="203"/>
      <c r="B23" s="204"/>
      <c r="C23" s="104"/>
      <c r="D23" s="104"/>
      <c r="E23" s="252"/>
      <c r="F23" s="105"/>
      <c r="G23" s="154"/>
      <c r="H23" s="105"/>
      <c r="I23" s="104"/>
      <c r="J23" s="104"/>
      <c r="K23" s="104"/>
      <c r="L23" s="104"/>
      <c r="M23" s="17"/>
    </row>
    <row r="24" spans="1:13" s="8" customFormat="1" ht="15.75">
      <c r="A24" s="205"/>
      <c r="B24" s="206"/>
      <c r="C24" s="104"/>
      <c r="D24" s="104"/>
      <c r="E24" s="252"/>
      <c r="F24" s="105"/>
      <c r="G24" s="154"/>
      <c r="H24" s="105"/>
      <c r="I24" s="104"/>
      <c r="J24" s="104"/>
      <c r="K24" s="104"/>
      <c r="L24" s="104"/>
      <c r="M24" s="17"/>
    </row>
    <row r="25" spans="1:13" s="22" customFormat="1" ht="15.75">
      <c r="A25" s="92" t="s">
        <v>45</v>
      </c>
      <c r="B25" s="82"/>
      <c r="C25" s="79"/>
      <c r="D25" s="79"/>
      <c r="E25" s="79"/>
      <c r="F25" s="80"/>
      <c r="G25" s="155"/>
      <c r="H25" s="80"/>
      <c r="I25" s="79"/>
      <c r="J25" s="79"/>
      <c r="K25" s="79"/>
      <c r="L25" s="79"/>
      <c r="M25" s="17"/>
    </row>
    <row r="26" spans="1:13" s="23" customFormat="1" ht="15.75">
      <c r="A26" s="83" t="s">
        <v>4</v>
      </c>
      <c r="B26" s="87"/>
      <c r="C26" s="72">
        <v>52438888</v>
      </c>
      <c r="D26" s="72">
        <v>1410607</v>
      </c>
      <c r="E26" s="72">
        <v>1410607</v>
      </c>
      <c r="F26" s="73"/>
      <c r="G26" s="72">
        <v>0</v>
      </c>
      <c r="H26" s="73"/>
      <c r="I26" s="72">
        <v>53849495</v>
      </c>
      <c r="J26" s="72">
        <v>15537142.829999985</v>
      </c>
      <c r="K26" s="72">
        <v>53849495</v>
      </c>
      <c r="L26" s="72">
        <v>0</v>
      </c>
      <c r="M26" s="17"/>
    </row>
    <row r="27" spans="1:13">
      <c r="A27" s="84"/>
      <c r="B27" s="88" t="s">
        <v>39</v>
      </c>
      <c r="C27" s="85">
        <v>52438888</v>
      </c>
      <c r="D27" s="85">
        <v>1410607</v>
      </c>
      <c r="E27" s="85">
        <v>1410607</v>
      </c>
      <c r="F27" s="86"/>
      <c r="G27" s="85">
        <v>0</v>
      </c>
      <c r="H27" s="86"/>
      <c r="I27" s="85">
        <v>53849495</v>
      </c>
      <c r="J27" s="85">
        <v>15537142.829999985</v>
      </c>
      <c r="K27" s="85">
        <v>53849495</v>
      </c>
      <c r="L27" s="85">
        <v>0</v>
      </c>
      <c r="M27" s="17"/>
    </row>
    <row r="28" spans="1:13">
      <c r="A28" s="83" t="s">
        <v>6</v>
      </c>
      <c r="B28" s="87"/>
      <c r="C28" s="72">
        <v>21869000</v>
      </c>
      <c r="D28" s="72">
        <v>-46862</v>
      </c>
      <c r="E28" s="72">
        <v>-46862</v>
      </c>
      <c r="F28" s="73"/>
      <c r="G28" s="72">
        <v>0</v>
      </c>
      <c r="H28" s="73"/>
      <c r="I28" s="72">
        <v>21822138</v>
      </c>
      <c r="J28" s="72">
        <v>4547697.7399999993</v>
      </c>
      <c r="K28" s="72">
        <v>21822138</v>
      </c>
      <c r="L28" s="75">
        <v>0</v>
      </c>
      <c r="M28" s="17"/>
    </row>
    <row r="29" spans="1:13" ht="16.5" customHeight="1">
      <c r="A29" s="77" t="s">
        <v>37</v>
      </c>
      <c r="B29" s="77"/>
      <c r="C29" s="78">
        <v>74307888</v>
      </c>
      <c r="D29" s="78">
        <v>1363745</v>
      </c>
      <c r="E29" s="78">
        <v>1363745</v>
      </c>
      <c r="F29" s="78"/>
      <c r="G29" s="78">
        <v>0</v>
      </c>
      <c r="H29" s="78"/>
      <c r="I29" s="78">
        <v>75671633</v>
      </c>
      <c r="J29" s="78">
        <v>20084840.569999985</v>
      </c>
      <c r="K29" s="78">
        <v>75671633</v>
      </c>
      <c r="L29" s="78">
        <v>0</v>
      </c>
      <c r="M29" s="17"/>
    </row>
    <row r="30" spans="1:13" ht="16.5" customHeight="1">
      <c r="A30" s="24"/>
      <c r="B30" s="1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17"/>
    </row>
    <row r="31" spans="1:13" ht="16.5" customHeight="1">
      <c r="A31" s="20" t="s">
        <v>40</v>
      </c>
      <c r="B31" s="18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3" ht="16.5" customHeight="1">
      <c r="A32" s="106" t="s">
        <v>265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6.5" customHeight="1">
      <c r="A33" s="106" t="s">
        <v>266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6.5" customHeight="1">
      <c r="A34" s="106" t="s">
        <v>292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6.5" customHeight="1">
      <c r="A35" s="10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8" spans="1:12">
      <c r="A38" s="156"/>
      <c r="I38" s="39"/>
    </row>
    <row r="39" spans="1:12">
      <c r="A39" s="156"/>
      <c r="I39" s="39"/>
    </row>
    <row r="40" spans="1:12">
      <c r="A40" s="156"/>
    </row>
    <row r="41" spans="1:12">
      <c r="A41" s="156"/>
    </row>
    <row r="42" spans="1:12">
      <c r="A42" s="156"/>
    </row>
    <row r="43" spans="1:12">
      <c r="A43" s="156"/>
    </row>
    <row r="44" spans="1:12">
      <c r="A44" s="156"/>
    </row>
    <row r="45" spans="1:12">
      <c r="A45" s="156"/>
    </row>
    <row r="46" spans="1:12">
      <c r="A46" s="156"/>
    </row>
    <row r="47" spans="1:12">
      <c r="A47" s="156"/>
    </row>
    <row r="48" spans="1:12">
      <c r="A48" s="156"/>
    </row>
    <row r="49" spans="1:1">
      <c r="A49" s="156"/>
    </row>
    <row r="50" spans="1:1">
      <c r="A50" s="156"/>
    </row>
    <row r="51" spans="1:1">
      <c r="A51" s="156"/>
    </row>
    <row r="52" spans="1:1">
      <c r="A52" s="156"/>
    </row>
    <row r="53" spans="1:1">
      <c r="A53" s="156"/>
    </row>
    <row r="54" spans="1:1">
      <c r="A54" s="156"/>
    </row>
    <row r="55" spans="1:1">
      <c r="A55" s="156"/>
    </row>
    <row r="56" spans="1:1">
      <c r="A56" s="156"/>
    </row>
    <row r="57" spans="1:1">
      <c r="A57" s="156"/>
    </row>
  </sheetData>
  <mergeCells count="1">
    <mergeCell ref="A6:B6"/>
  </mergeCells>
  <phoneticPr fontId="27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15"/>
  <sheetViews>
    <sheetView zoomScale="75" zoomScaleNormal="75" workbookViewId="0">
      <selection activeCell="G12" sqref="G12"/>
    </sheetView>
  </sheetViews>
  <sheetFormatPr defaultRowHeight="15.75"/>
  <cols>
    <col min="1" max="1" width="115.42578125" style="174" bestFit="1" customWidth="1"/>
    <col min="2" max="2" width="9.140625" style="174"/>
    <col min="3" max="3" width="17.28515625" style="174" customWidth="1"/>
    <col min="4" max="4" width="10.5703125" bestFit="1" customWidth="1"/>
  </cols>
  <sheetData>
    <row r="1" spans="1:16" s="8" customFormat="1">
      <c r="A1" s="301" t="s">
        <v>3</v>
      </c>
      <c r="B1" s="301"/>
      <c r="C1" s="301"/>
      <c r="D1" s="89"/>
      <c r="E1" s="89"/>
      <c r="F1" s="89"/>
      <c r="G1" s="89"/>
      <c r="H1" s="89"/>
      <c r="I1" s="89"/>
      <c r="J1" s="89"/>
      <c r="K1" s="89"/>
      <c r="L1" s="89"/>
      <c r="M1" s="10"/>
      <c r="N1" s="11"/>
      <c r="O1" s="12"/>
      <c r="P1" s="12"/>
    </row>
    <row r="2" spans="1:16" s="8" customFormat="1">
      <c r="A2" s="301" t="s">
        <v>240</v>
      </c>
      <c r="B2" s="301"/>
      <c r="C2" s="301"/>
      <c r="D2" s="89"/>
      <c r="E2" s="89"/>
      <c r="F2" s="89"/>
      <c r="G2" s="89"/>
      <c r="H2" s="89"/>
      <c r="I2" s="89"/>
      <c r="J2" s="89"/>
      <c r="K2" s="89"/>
      <c r="L2" s="89"/>
      <c r="M2" s="10"/>
      <c r="N2" s="11"/>
      <c r="O2" s="12"/>
      <c r="P2" s="12"/>
    </row>
    <row r="3" spans="1:16" s="8" customFormat="1">
      <c r="A3" s="300" t="s">
        <v>318</v>
      </c>
      <c r="B3" s="300"/>
      <c r="C3" s="300"/>
      <c r="D3" s="89"/>
      <c r="E3" s="89"/>
      <c r="F3" s="89"/>
      <c r="G3" s="89"/>
      <c r="H3" s="89"/>
      <c r="I3" s="89"/>
      <c r="J3" s="89"/>
      <c r="K3" s="89"/>
      <c r="L3" s="89"/>
      <c r="M3" s="10"/>
      <c r="N3" s="11"/>
      <c r="O3" s="12"/>
      <c r="P3" s="12"/>
    </row>
    <row r="4" spans="1:16" ht="16.5" thickBot="1"/>
    <row r="5" spans="1:16" ht="31.5">
      <c r="A5" s="217" t="s">
        <v>222</v>
      </c>
      <c r="B5" s="218" t="s">
        <v>200</v>
      </c>
      <c r="C5" s="219" t="s">
        <v>201</v>
      </c>
    </row>
    <row r="6" spans="1:16" ht="15">
      <c r="A6" s="229"/>
      <c r="B6" s="185"/>
      <c r="C6" s="221"/>
    </row>
    <row r="7" spans="1:16" ht="15">
      <c r="A7" s="220"/>
      <c r="B7" s="185"/>
      <c r="C7" s="221"/>
    </row>
    <row r="8" spans="1:16" ht="15">
      <c r="A8" s="220"/>
      <c r="B8" s="185"/>
      <c r="C8" s="222"/>
    </row>
    <row r="9" spans="1:16" ht="15">
      <c r="A9" s="223" t="s">
        <v>202</v>
      </c>
      <c r="B9" s="185"/>
      <c r="C9" s="222">
        <v>0</v>
      </c>
    </row>
    <row r="10" spans="1:16">
      <c r="A10" s="224"/>
      <c r="B10" s="225"/>
      <c r="C10" s="226"/>
    </row>
    <row r="11" spans="1:16" ht="31.5">
      <c r="A11" s="227" t="s">
        <v>208</v>
      </c>
      <c r="B11" s="175" t="s">
        <v>200</v>
      </c>
      <c r="C11" s="228" t="s">
        <v>201</v>
      </c>
    </row>
    <row r="12" spans="1:16" ht="15">
      <c r="A12" s="229"/>
      <c r="B12" s="185"/>
      <c r="C12" s="221"/>
    </row>
    <row r="13" spans="1:16" ht="15">
      <c r="A13" s="220"/>
      <c r="B13" s="185"/>
      <c r="C13" s="221"/>
    </row>
    <row r="14" spans="1:16" ht="15">
      <c r="A14" s="220"/>
      <c r="B14" s="185"/>
      <c r="C14" s="222"/>
    </row>
    <row r="15" spans="1:16" thickBot="1">
      <c r="A15" s="230" t="s">
        <v>202</v>
      </c>
      <c r="B15" s="231"/>
      <c r="C15" s="232">
        <v>0</v>
      </c>
    </row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="80" zoomScaleNormal="80" workbookViewId="0">
      <pane ySplit="5" topLeftCell="A27" activePane="bottomLeft" state="frozen"/>
      <selection activeCell="G12" sqref="G12"/>
      <selection pane="bottomLeft" activeCell="G12" sqref="G12"/>
    </sheetView>
  </sheetViews>
  <sheetFormatPr defaultRowHeight="15.75"/>
  <cols>
    <col min="1" max="1" width="10" style="278" customWidth="1"/>
    <col min="2" max="2" width="49.140625" style="278" customWidth="1"/>
    <col min="3" max="8" width="15.7109375" style="279" customWidth="1"/>
    <col min="9" max="10" width="16" style="265" customWidth="1"/>
    <col min="11" max="11" width="9.140625" style="265"/>
    <col min="12" max="12" width="10.28515625" style="265" customWidth="1"/>
    <col min="13" max="13" width="12" style="265" customWidth="1"/>
    <col min="14" max="14" width="9.5703125" style="265" bestFit="1" customWidth="1"/>
    <col min="15" max="16384" width="9.140625" style="265"/>
  </cols>
  <sheetData>
    <row r="1" spans="1:15">
      <c r="A1" s="302" t="s">
        <v>3</v>
      </c>
      <c r="B1" s="302"/>
      <c r="C1" s="302"/>
      <c r="D1" s="302"/>
      <c r="E1" s="302"/>
      <c r="F1" s="302"/>
      <c r="G1" s="302"/>
      <c r="H1" s="302"/>
      <c r="I1" s="302"/>
      <c r="J1" s="302"/>
      <c r="K1" s="264"/>
      <c r="M1" s="264"/>
      <c r="N1" s="264"/>
      <c r="O1" s="264"/>
    </row>
    <row r="2" spans="1:15">
      <c r="A2" s="302" t="s">
        <v>241</v>
      </c>
      <c r="B2" s="302"/>
      <c r="C2" s="302"/>
      <c r="D2" s="302"/>
      <c r="E2" s="302"/>
      <c r="F2" s="302"/>
      <c r="G2" s="302"/>
      <c r="H2" s="302"/>
      <c r="I2" s="302"/>
      <c r="J2" s="302"/>
      <c r="K2" s="264"/>
      <c r="M2" s="264"/>
      <c r="N2" s="264"/>
      <c r="O2" s="264"/>
    </row>
    <row r="3" spans="1:15">
      <c r="A3" s="303" t="s">
        <v>318</v>
      </c>
      <c r="B3" s="303"/>
      <c r="C3" s="303"/>
      <c r="D3" s="303"/>
      <c r="E3" s="303"/>
      <c r="F3" s="303"/>
      <c r="G3" s="303"/>
      <c r="H3" s="303"/>
      <c r="I3" s="303"/>
      <c r="J3" s="303"/>
      <c r="K3" s="264"/>
      <c r="M3" s="264"/>
      <c r="N3" s="264"/>
      <c r="O3" s="264"/>
    </row>
    <row r="4" spans="1:15">
      <c r="A4" s="160"/>
      <c r="B4" s="266"/>
      <c r="C4" s="173"/>
      <c r="D4" s="267"/>
      <c r="E4" s="173"/>
      <c r="F4" s="173"/>
      <c r="G4" s="173"/>
      <c r="H4" s="199"/>
      <c r="I4" s="264"/>
      <c r="J4" s="264"/>
      <c r="K4" s="264"/>
      <c r="M4" s="264"/>
      <c r="N4" s="264"/>
      <c r="O4" s="264"/>
    </row>
    <row r="5" spans="1:15" ht="69" customHeight="1">
      <c r="A5" s="268" t="s">
        <v>1</v>
      </c>
      <c r="B5" s="269" t="s">
        <v>0</v>
      </c>
      <c r="C5" s="270" t="s">
        <v>31</v>
      </c>
      <c r="D5" s="270" t="s">
        <v>46</v>
      </c>
      <c r="E5" s="271" t="s">
        <v>47</v>
      </c>
      <c r="F5" s="271" t="s">
        <v>167</v>
      </c>
      <c r="G5" s="271" t="s">
        <v>168</v>
      </c>
      <c r="H5" s="271" t="s">
        <v>276</v>
      </c>
      <c r="I5" s="271" t="s">
        <v>243</v>
      </c>
      <c r="J5" s="271" t="s">
        <v>277</v>
      </c>
      <c r="K5" s="264"/>
      <c r="M5" s="264"/>
      <c r="N5" s="264"/>
      <c r="O5" s="264"/>
    </row>
    <row r="6" spans="1:15">
      <c r="A6" s="161" t="s">
        <v>24</v>
      </c>
      <c r="B6" s="162" t="s">
        <v>7</v>
      </c>
      <c r="C6" s="163">
        <v>444.1</v>
      </c>
      <c r="D6" s="163">
        <v>444.1</v>
      </c>
      <c r="E6" s="163">
        <v>444.1</v>
      </c>
      <c r="F6" s="167">
        <v>424.6</v>
      </c>
      <c r="G6" s="163">
        <v>418.8</v>
      </c>
      <c r="H6" s="272">
        <v>425.1</v>
      </c>
      <c r="I6" s="163">
        <v>25.300000000000011</v>
      </c>
      <c r="J6" s="163">
        <v>19</v>
      </c>
      <c r="K6" s="273"/>
      <c r="L6" s="264"/>
      <c r="M6" s="273"/>
      <c r="N6" s="273"/>
      <c r="O6" s="273"/>
    </row>
    <row r="7" spans="1:15">
      <c r="A7" s="164" t="s">
        <v>133</v>
      </c>
      <c r="B7" s="165"/>
      <c r="C7" s="166">
        <v>444.1</v>
      </c>
      <c r="D7" s="166">
        <v>444.1</v>
      </c>
      <c r="E7" s="166">
        <v>444.1</v>
      </c>
      <c r="F7" s="166">
        <v>424.6</v>
      </c>
      <c r="G7" s="166">
        <v>418.8</v>
      </c>
      <c r="H7" s="166">
        <v>425.1</v>
      </c>
      <c r="I7" s="166">
        <v>25.300000000000011</v>
      </c>
      <c r="J7" s="166">
        <v>19</v>
      </c>
      <c r="K7" s="273"/>
      <c r="L7" s="264"/>
      <c r="M7" s="273"/>
      <c r="N7" s="273"/>
      <c r="O7" s="273"/>
    </row>
    <row r="8" spans="1:15">
      <c r="A8" s="161" t="s">
        <v>25</v>
      </c>
      <c r="B8" s="162" t="s">
        <v>8</v>
      </c>
      <c r="C8" s="167">
        <v>9245.5</v>
      </c>
      <c r="D8" s="290">
        <v>9251.5</v>
      </c>
      <c r="E8" s="167">
        <v>9251.5</v>
      </c>
      <c r="F8" s="167">
        <v>8713.5</v>
      </c>
      <c r="G8" s="167">
        <v>9005</v>
      </c>
      <c r="H8" s="167">
        <v>8749</v>
      </c>
      <c r="I8" s="167">
        <v>246.5</v>
      </c>
      <c r="J8" s="167">
        <v>502.5</v>
      </c>
      <c r="K8" s="273"/>
      <c r="L8" s="264"/>
      <c r="M8" s="273"/>
      <c r="N8" s="273"/>
      <c r="O8" s="273"/>
    </row>
    <row r="9" spans="1:15">
      <c r="A9" s="161" t="s">
        <v>26</v>
      </c>
      <c r="B9" s="162" t="s">
        <v>9</v>
      </c>
      <c r="C9" s="167">
        <v>549.29999999999995</v>
      </c>
      <c r="D9" s="290">
        <v>547.79999999999995</v>
      </c>
      <c r="E9" s="167">
        <v>547.79999999999995</v>
      </c>
      <c r="F9" s="167">
        <v>521.29999999999995</v>
      </c>
      <c r="G9" s="167">
        <v>535.70000000000005</v>
      </c>
      <c r="H9" s="167">
        <v>530.70000000000005</v>
      </c>
      <c r="I9" s="167">
        <v>12.099999999999909</v>
      </c>
      <c r="J9" s="167">
        <v>17.099999999999909</v>
      </c>
      <c r="K9" s="273"/>
      <c r="L9" s="264"/>
      <c r="M9" s="273"/>
      <c r="N9" s="183"/>
      <c r="O9" s="273"/>
    </row>
    <row r="10" spans="1:15">
      <c r="A10" s="161" t="s">
        <v>27</v>
      </c>
      <c r="B10" s="162" t="s">
        <v>225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273"/>
      <c r="L10" s="264"/>
      <c r="M10" s="273"/>
      <c r="N10" s="182"/>
      <c r="O10" s="273"/>
    </row>
    <row r="11" spans="1:15">
      <c r="A11" s="161" t="s">
        <v>28</v>
      </c>
      <c r="B11" s="162" t="s">
        <v>10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273"/>
      <c r="L11" s="274"/>
      <c r="M11" s="273"/>
      <c r="N11" s="182"/>
      <c r="O11" s="273"/>
    </row>
    <row r="12" spans="1:15">
      <c r="A12" s="161" t="s">
        <v>29</v>
      </c>
      <c r="B12" s="162" t="s">
        <v>227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273"/>
      <c r="L12" s="274"/>
      <c r="M12" s="273"/>
      <c r="N12" s="182"/>
      <c r="O12" s="273"/>
    </row>
    <row r="13" spans="1:15">
      <c r="A13" s="161" t="s">
        <v>121</v>
      </c>
      <c r="B13" s="162" t="s">
        <v>11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273"/>
      <c r="L13" s="274"/>
      <c r="M13" s="273"/>
      <c r="N13" s="182"/>
      <c r="O13" s="273"/>
    </row>
    <row r="14" spans="1:15">
      <c r="A14" s="161" t="s">
        <v>122</v>
      </c>
      <c r="B14" s="162" t="s">
        <v>244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273"/>
      <c r="L14" s="186"/>
      <c r="M14" s="273"/>
      <c r="N14" s="182"/>
      <c r="O14" s="273"/>
    </row>
    <row r="15" spans="1:15">
      <c r="A15" s="161" t="s">
        <v>123</v>
      </c>
      <c r="B15" s="162" t="s">
        <v>12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273"/>
      <c r="L15" s="186"/>
      <c r="M15" s="273"/>
      <c r="N15" s="182"/>
      <c r="O15" s="273"/>
    </row>
    <row r="16" spans="1:15">
      <c r="A16" s="161" t="s">
        <v>124</v>
      </c>
      <c r="B16" s="162" t="s">
        <v>13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273"/>
      <c r="L16" s="186"/>
      <c r="M16" s="273"/>
      <c r="N16" s="182"/>
      <c r="O16" s="273"/>
    </row>
    <row r="17" spans="1:15">
      <c r="A17" s="161" t="s">
        <v>125</v>
      </c>
      <c r="B17" s="162" t="s">
        <v>154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273"/>
      <c r="L17" s="186"/>
      <c r="M17" s="273"/>
      <c r="N17" s="182"/>
      <c r="O17" s="273"/>
    </row>
    <row r="18" spans="1:15">
      <c r="A18" s="161" t="s">
        <v>126</v>
      </c>
      <c r="B18" s="162" t="s">
        <v>232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273"/>
      <c r="L18" s="275"/>
      <c r="M18" s="273"/>
      <c r="N18" s="182"/>
      <c r="O18" s="182"/>
    </row>
    <row r="19" spans="1:15">
      <c r="A19" s="161" t="s">
        <v>127</v>
      </c>
      <c r="B19" s="162" t="s">
        <v>305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273"/>
      <c r="L19" s="275"/>
      <c r="M19" s="273"/>
      <c r="N19" s="182"/>
      <c r="O19" s="182"/>
    </row>
    <row r="20" spans="1:15">
      <c r="A20" s="164" t="s">
        <v>134</v>
      </c>
      <c r="B20" s="165"/>
      <c r="C20" s="166">
        <v>9794.7999999999993</v>
      </c>
      <c r="D20" s="166">
        <v>9799.2999999999993</v>
      </c>
      <c r="E20" s="166">
        <v>9799.2999999999993</v>
      </c>
      <c r="F20" s="166">
        <v>9234.7999999999993</v>
      </c>
      <c r="G20" s="166">
        <v>9540.7000000000007</v>
      </c>
      <c r="H20" s="166">
        <v>9279.7000000000007</v>
      </c>
      <c r="I20" s="166">
        <v>258.59999999999991</v>
      </c>
      <c r="J20" s="166">
        <v>519.59999999999991</v>
      </c>
      <c r="K20" s="273"/>
      <c r="L20" s="275"/>
      <c r="M20" s="186"/>
      <c r="N20" s="182"/>
      <c r="O20" s="182"/>
    </row>
    <row r="21" spans="1:15">
      <c r="A21" s="161" t="s">
        <v>30</v>
      </c>
      <c r="B21" s="162" t="s">
        <v>14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273"/>
      <c r="L21" s="275"/>
      <c r="M21" s="186"/>
      <c r="N21" s="182"/>
      <c r="O21" s="182"/>
    </row>
    <row r="22" spans="1:15">
      <c r="A22" s="161" t="s">
        <v>128</v>
      </c>
      <c r="B22" s="162" t="s">
        <v>15</v>
      </c>
      <c r="C22" s="167">
        <v>1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273"/>
      <c r="L22" s="275"/>
      <c r="M22" s="186"/>
      <c r="N22" s="182"/>
      <c r="O22" s="182"/>
    </row>
    <row r="23" spans="1:15">
      <c r="A23" s="161" t="s">
        <v>129</v>
      </c>
      <c r="B23" s="162" t="s">
        <v>245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273"/>
      <c r="L23" s="276"/>
      <c r="M23" s="186"/>
      <c r="N23" s="182"/>
      <c r="O23" s="182"/>
    </row>
    <row r="24" spans="1:15">
      <c r="A24" s="161" t="s">
        <v>111</v>
      </c>
      <c r="B24" s="162" t="s">
        <v>17</v>
      </c>
      <c r="C24" s="167">
        <v>2</v>
      </c>
      <c r="D24" s="290">
        <v>2</v>
      </c>
      <c r="E24" s="167">
        <v>2</v>
      </c>
      <c r="F24" s="167">
        <v>1.3</v>
      </c>
      <c r="G24" s="167">
        <v>2</v>
      </c>
      <c r="H24" s="272">
        <v>2</v>
      </c>
      <c r="I24" s="167">
        <v>0</v>
      </c>
      <c r="J24" s="167">
        <v>0</v>
      </c>
      <c r="K24" s="273"/>
      <c r="L24" s="276"/>
      <c r="M24" s="186"/>
      <c r="N24" s="182"/>
      <c r="O24" s="182"/>
    </row>
    <row r="25" spans="1:15">
      <c r="A25" s="161" t="s">
        <v>112</v>
      </c>
      <c r="B25" s="162" t="s">
        <v>163</v>
      </c>
      <c r="C25" s="167">
        <v>1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273"/>
      <c r="L25" s="276"/>
      <c r="M25" s="186"/>
      <c r="N25" s="182"/>
      <c r="O25" s="182"/>
    </row>
    <row r="26" spans="1:15">
      <c r="A26" s="161" t="s">
        <v>130</v>
      </c>
      <c r="B26" s="162" t="s">
        <v>164</v>
      </c>
      <c r="C26" s="167">
        <v>31.8</v>
      </c>
      <c r="D26" s="290">
        <v>61.9</v>
      </c>
      <c r="E26" s="167">
        <v>61.9</v>
      </c>
      <c r="F26" s="167">
        <v>35.700000000000003</v>
      </c>
      <c r="G26" s="167">
        <v>52</v>
      </c>
      <c r="H26" s="167">
        <v>53.3</v>
      </c>
      <c r="I26" s="167">
        <v>9.8999999999999986</v>
      </c>
      <c r="J26" s="167">
        <v>8.6000000000000014</v>
      </c>
      <c r="K26" s="273"/>
      <c r="L26" s="276"/>
      <c r="M26" s="186"/>
      <c r="N26" s="183"/>
      <c r="O26" s="182"/>
    </row>
    <row r="27" spans="1:15">
      <c r="A27" s="164" t="s">
        <v>135</v>
      </c>
      <c r="B27" s="165"/>
      <c r="C27" s="166">
        <v>35.799999999999997</v>
      </c>
      <c r="D27" s="166">
        <v>63.9</v>
      </c>
      <c r="E27" s="166">
        <v>63.9</v>
      </c>
      <c r="F27" s="166">
        <v>37</v>
      </c>
      <c r="G27" s="166">
        <v>54</v>
      </c>
      <c r="H27" s="166">
        <v>55.3</v>
      </c>
      <c r="I27" s="166">
        <v>9.8999999999999986</v>
      </c>
      <c r="J27" s="166">
        <v>8.6000000000000014</v>
      </c>
      <c r="K27" s="273"/>
      <c r="L27" s="276"/>
      <c r="M27" s="186"/>
      <c r="N27" s="183"/>
      <c r="O27" s="182"/>
    </row>
    <row r="28" spans="1:15">
      <c r="A28" s="161" t="s">
        <v>113</v>
      </c>
      <c r="B28" s="162" t="s">
        <v>18</v>
      </c>
      <c r="C28" s="167">
        <v>996.9</v>
      </c>
      <c r="D28" s="290">
        <v>1001.3</v>
      </c>
      <c r="E28" s="167">
        <v>1001.3</v>
      </c>
      <c r="F28" s="167">
        <v>933.1</v>
      </c>
      <c r="G28" s="167">
        <v>940.9</v>
      </c>
      <c r="H28" s="167">
        <v>934.9</v>
      </c>
      <c r="I28" s="167">
        <v>60.399999999999977</v>
      </c>
      <c r="J28" s="167">
        <v>66.399999999999977</v>
      </c>
      <c r="K28" s="273"/>
      <c r="L28" s="276"/>
      <c r="M28" s="186"/>
      <c r="N28" s="183"/>
      <c r="O28" s="182"/>
    </row>
    <row r="29" spans="1:15">
      <c r="A29" s="161" t="s">
        <v>114</v>
      </c>
      <c r="B29" s="162" t="s">
        <v>131</v>
      </c>
      <c r="C29" s="167">
        <v>84</v>
      </c>
      <c r="D29" s="290">
        <v>79.3</v>
      </c>
      <c r="E29" s="167">
        <v>79.300000000000011</v>
      </c>
      <c r="F29" s="167">
        <v>69.599999999999994</v>
      </c>
      <c r="G29" s="167">
        <v>71</v>
      </c>
      <c r="H29" s="167">
        <v>71.099999999999994</v>
      </c>
      <c r="I29" s="167">
        <v>8.2999999999999972</v>
      </c>
      <c r="J29" s="167">
        <v>8.2000000000000028</v>
      </c>
      <c r="K29" s="273"/>
      <c r="L29" s="276"/>
      <c r="M29" s="186"/>
      <c r="N29" s="183"/>
      <c r="O29" s="182"/>
    </row>
    <row r="30" spans="1:15">
      <c r="A30" s="161" t="s">
        <v>115</v>
      </c>
      <c r="B30" s="162" t="s">
        <v>246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273"/>
      <c r="L30" s="183"/>
      <c r="M30" s="186"/>
      <c r="N30" s="273"/>
    </row>
    <row r="31" spans="1:15">
      <c r="A31" s="304" t="s">
        <v>136</v>
      </c>
      <c r="B31" s="305"/>
      <c r="C31" s="172">
        <v>1080.9000000000001</v>
      </c>
      <c r="D31" s="172">
        <v>1080.5999999999999</v>
      </c>
      <c r="E31" s="172">
        <v>1080.5999999999999</v>
      </c>
      <c r="F31" s="172">
        <v>1002.7</v>
      </c>
      <c r="G31" s="172">
        <v>1011.9</v>
      </c>
      <c r="H31" s="172">
        <v>1006</v>
      </c>
      <c r="I31" s="172">
        <v>68.699999999999974</v>
      </c>
      <c r="J31" s="172">
        <v>74.59999999999998</v>
      </c>
      <c r="K31" s="273"/>
      <c r="L31" s="183"/>
      <c r="M31" s="186"/>
      <c r="N31" s="273"/>
    </row>
    <row r="32" spans="1:15">
      <c r="A32" s="161" t="s">
        <v>116</v>
      </c>
      <c r="B32" s="162" t="s">
        <v>19</v>
      </c>
      <c r="C32" s="167">
        <v>732.2</v>
      </c>
      <c r="D32" s="290">
        <v>723</v>
      </c>
      <c r="E32" s="167">
        <v>723</v>
      </c>
      <c r="F32" s="167">
        <v>666.6</v>
      </c>
      <c r="G32" s="167">
        <v>679.19999999999993</v>
      </c>
      <c r="H32" s="167">
        <v>671.3</v>
      </c>
      <c r="I32" s="167">
        <v>43.800000000000068</v>
      </c>
      <c r="J32" s="167">
        <v>51.700000000000045</v>
      </c>
      <c r="K32" s="273"/>
      <c r="L32" s="183"/>
      <c r="M32" s="186"/>
      <c r="N32" s="273"/>
    </row>
    <row r="33" spans="1:16" s="277" customFormat="1">
      <c r="A33" s="164" t="s">
        <v>137</v>
      </c>
      <c r="B33" s="168"/>
      <c r="C33" s="166">
        <v>732.2</v>
      </c>
      <c r="D33" s="166">
        <v>723</v>
      </c>
      <c r="E33" s="166">
        <v>723</v>
      </c>
      <c r="F33" s="166">
        <v>666.6</v>
      </c>
      <c r="G33" s="166">
        <v>679.19999999999993</v>
      </c>
      <c r="H33" s="166">
        <v>671.3</v>
      </c>
      <c r="I33" s="166">
        <v>43.800000000000068</v>
      </c>
      <c r="J33" s="166">
        <v>51.700000000000045</v>
      </c>
      <c r="K33" s="273"/>
      <c r="L33" s="183"/>
      <c r="M33" s="186"/>
      <c r="N33" s="273"/>
    </row>
    <row r="34" spans="1:16">
      <c r="A34" s="169" t="s">
        <v>117</v>
      </c>
      <c r="B34" s="170" t="s">
        <v>20</v>
      </c>
      <c r="C34" s="163">
        <v>256.3</v>
      </c>
      <c r="D34" s="291">
        <v>266</v>
      </c>
      <c r="E34" s="163">
        <v>266</v>
      </c>
      <c r="F34" s="163">
        <v>219.8</v>
      </c>
      <c r="G34" s="163">
        <v>235.5</v>
      </c>
      <c r="H34" s="167">
        <v>240.8</v>
      </c>
      <c r="I34" s="167">
        <v>30.5</v>
      </c>
      <c r="J34" s="167">
        <v>25.199999999999989</v>
      </c>
      <c r="K34" s="273"/>
      <c r="L34" s="183"/>
      <c r="M34" s="186"/>
      <c r="N34" s="273"/>
    </row>
    <row r="35" spans="1:16">
      <c r="A35" s="161" t="s">
        <v>118</v>
      </c>
      <c r="B35" s="162" t="s">
        <v>21</v>
      </c>
      <c r="C35" s="167">
        <v>144.69999999999999</v>
      </c>
      <c r="D35" s="290">
        <v>155.9</v>
      </c>
      <c r="E35" s="167">
        <v>155.9</v>
      </c>
      <c r="F35" s="167">
        <v>126.1</v>
      </c>
      <c r="G35" s="167">
        <v>133.29999999999998</v>
      </c>
      <c r="H35" s="167">
        <v>140.9</v>
      </c>
      <c r="I35" s="167">
        <v>22.600000000000023</v>
      </c>
      <c r="J35" s="167">
        <v>15</v>
      </c>
      <c r="K35" s="273"/>
      <c r="L35" s="273"/>
      <c r="M35" s="273"/>
      <c r="N35" s="273"/>
    </row>
    <row r="36" spans="1:16">
      <c r="A36" s="161" t="s">
        <v>119</v>
      </c>
      <c r="B36" s="162" t="s">
        <v>22</v>
      </c>
      <c r="C36" s="167">
        <v>12.8</v>
      </c>
      <c r="D36" s="290">
        <v>5.3</v>
      </c>
      <c r="E36" s="167">
        <v>5.3000000000000007</v>
      </c>
      <c r="F36" s="167">
        <v>4.5</v>
      </c>
      <c r="G36" s="167">
        <v>5</v>
      </c>
      <c r="H36" s="167">
        <v>5.0999999999999996</v>
      </c>
      <c r="I36" s="167">
        <v>0.29999999999999982</v>
      </c>
      <c r="J36" s="167">
        <v>0.20000000000000018</v>
      </c>
      <c r="K36" s="273"/>
      <c r="L36" s="273"/>
      <c r="M36" s="273"/>
      <c r="N36" s="273"/>
    </row>
    <row r="37" spans="1:16">
      <c r="A37" s="161" t="s">
        <v>120</v>
      </c>
      <c r="B37" s="162" t="s">
        <v>23</v>
      </c>
      <c r="C37" s="167">
        <v>214.4</v>
      </c>
      <c r="D37" s="290">
        <v>204.9</v>
      </c>
      <c r="E37" s="167">
        <v>204.89999999999995</v>
      </c>
      <c r="F37" s="167">
        <v>177.1</v>
      </c>
      <c r="G37" s="167">
        <v>186.60000000000002</v>
      </c>
      <c r="H37" s="167">
        <v>186.2</v>
      </c>
      <c r="I37" s="167">
        <v>18.299999999999983</v>
      </c>
      <c r="J37" s="167">
        <v>18.700000000000017</v>
      </c>
      <c r="K37" s="273"/>
      <c r="L37" s="273"/>
      <c r="M37" s="273"/>
      <c r="N37" s="273"/>
    </row>
    <row r="38" spans="1:16" s="277" customFormat="1">
      <c r="A38" s="164" t="s">
        <v>138</v>
      </c>
      <c r="B38" s="168"/>
      <c r="C38" s="166">
        <v>628.20000000000005</v>
      </c>
      <c r="D38" s="166">
        <v>632.1</v>
      </c>
      <c r="E38" s="166">
        <v>632.09999999999991</v>
      </c>
      <c r="F38" s="166">
        <v>527.5</v>
      </c>
      <c r="G38" s="166">
        <v>560.4</v>
      </c>
      <c r="H38" s="166">
        <v>573</v>
      </c>
      <c r="I38" s="166">
        <v>71.7</v>
      </c>
      <c r="J38" s="166">
        <v>59.100000000000009</v>
      </c>
      <c r="K38" s="273"/>
      <c r="L38" s="273"/>
      <c r="M38" s="273"/>
      <c r="N38" s="273"/>
    </row>
    <row r="39" spans="1:16">
      <c r="A39" s="161" t="s">
        <v>235</v>
      </c>
      <c r="B39" s="162" t="s">
        <v>247</v>
      </c>
      <c r="C39" s="167">
        <v>0</v>
      </c>
      <c r="D39" s="167">
        <v>0</v>
      </c>
      <c r="E39" s="167">
        <v>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273"/>
      <c r="L39" s="273"/>
      <c r="M39" s="273"/>
      <c r="N39" s="273"/>
    </row>
    <row r="40" spans="1:16" s="277" customFormat="1">
      <c r="A40" s="164" t="s">
        <v>248</v>
      </c>
      <c r="B40" s="168"/>
      <c r="C40" s="166">
        <v>0</v>
      </c>
      <c r="D40" s="166">
        <v>0</v>
      </c>
      <c r="E40" s="166">
        <v>0</v>
      </c>
      <c r="F40" s="166">
        <v>0</v>
      </c>
      <c r="G40" s="166">
        <v>0</v>
      </c>
      <c r="H40" s="166">
        <v>0</v>
      </c>
      <c r="I40" s="166">
        <v>0</v>
      </c>
      <c r="J40" s="166">
        <v>0</v>
      </c>
      <c r="K40" s="273"/>
      <c r="L40" s="273"/>
      <c r="M40" s="273"/>
      <c r="N40" s="273"/>
    </row>
    <row r="41" spans="1:16" s="277" customFormat="1" ht="41.25" customHeight="1">
      <c r="A41" s="171" t="s">
        <v>2</v>
      </c>
      <c r="B41" s="168"/>
      <c r="C41" s="166">
        <v>12716</v>
      </c>
      <c r="D41" s="166">
        <v>12743</v>
      </c>
      <c r="E41" s="166">
        <v>12743</v>
      </c>
      <c r="F41" s="166">
        <v>11893.2</v>
      </c>
      <c r="G41" s="166">
        <v>12265</v>
      </c>
      <c r="H41" s="166">
        <v>12010.4</v>
      </c>
      <c r="I41" s="166">
        <v>477.99999999999994</v>
      </c>
      <c r="J41" s="166">
        <v>732.6</v>
      </c>
      <c r="K41" s="273"/>
      <c r="L41" s="273"/>
      <c r="M41" s="273"/>
      <c r="N41" s="273"/>
    </row>
    <row r="42" spans="1:16">
      <c r="L42" s="273"/>
      <c r="P42" s="280"/>
    </row>
    <row r="43" spans="1:16">
      <c r="A43" s="281" t="s">
        <v>40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73"/>
      <c r="M43" s="264"/>
      <c r="N43" s="264"/>
    </row>
    <row r="44" spans="1:16">
      <c r="A44" s="282" t="s">
        <v>249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73"/>
      <c r="M44" s="264"/>
      <c r="N44" s="264"/>
    </row>
    <row r="45" spans="1:16">
      <c r="A45" s="282" t="s">
        <v>306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73"/>
      <c r="M45" s="264"/>
      <c r="N45" s="264"/>
    </row>
    <row r="46" spans="1:16" ht="15">
      <c r="A46" s="283" t="s">
        <v>211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74"/>
      <c r="M46" s="264"/>
      <c r="N46" s="264"/>
    </row>
    <row r="47" spans="1:16">
      <c r="A47" s="284"/>
      <c r="B47" s="284"/>
      <c r="L47" s="274"/>
    </row>
    <row r="48" spans="1:16">
      <c r="A48" s="284"/>
      <c r="B48" s="284"/>
      <c r="C48" s="265"/>
      <c r="D48" s="265"/>
      <c r="E48" s="265"/>
      <c r="F48" s="265"/>
      <c r="G48" s="265"/>
      <c r="H48" s="265"/>
      <c r="L48" s="285"/>
      <c r="M48" s="286"/>
    </row>
    <row r="49" spans="1:13" ht="12.75">
      <c r="A49" s="265"/>
      <c r="B49" s="265"/>
      <c r="C49" s="265"/>
      <c r="D49" s="265"/>
      <c r="E49" s="265"/>
      <c r="F49" s="265"/>
      <c r="G49" s="265"/>
      <c r="H49" s="265"/>
      <c r="L49" s="285"/>
      <c r="M49" s="286"/>
    </row>
    <row r="50" spans="1:13">
      <c r="L50" s="285"/>
      <c r="M50" s="286"/>
    </row>
    <row r="51" spans="1:13">
      <c r="L51" s="285"/>
      <c r="M51" s="286"/>
    </row>
    <row r="52" spans="1:13">
      <c r="L52" s="274"/>
      <c r="M52" s="286"/>
    </row>
    <row r="53" spans="1:13">
      <c r="L53" s="274"/>
    </row>
    <row r="54" spans="1:13">
      <c r="L54" s="274"/>
    </row>
    <row r="55" spans="1:13">
      <c r="L55" s="274"/>
    </row>
    <row r="56" spans="1:13">
      <c r="L56" s="274"/>
    </row>
    <row r="57" spans="1:13">
      <c r="L57" s="274"/>
    </row>
    <row r="58" spans="1:13">
      <c r="L58" s="274"/>
    </row>
  </sheetData>
  <mergeCells count="4">
    <mergeCell ref="A1:J1"/>
    <mergeCell ref="A2:J2"/>
    <mergeCell ref="A3:J3"/>
    <mergeCell ref="A31:B31"/>
  </mergeCells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26"/>
  <sheetViews>
    <sheetView zoomScale="75" zoomScaleNormal="75" workbookViewId="0">
      <selection activeCell="G12" sqref="G12"/>
    </sheetView>
  </sheetViews>
  <sheetFormatPr defaultRowHeight="12.75"/>
  <cols>
    <col min="1" max="1" width="7.140625" style="251" customWidth="1"/>
    <col min="2" max="2" width="77.85546875" style="251" customWidth="1"/>
    <col min="3" max="6" width="16.7109375" style="251" customWidth="1"/>
    <col min="7" max="8" width="12.28515625" style="251" customWidth="1"/>
    <col min="9" max="9" width="8.7109375" style="251" bestFit="1" customWidth="1"/>
    <col min="10" max="16384" width="9.140625" style="251"/>
  </cols>
  <sheetData>
    <row r="1" spans="1:9" s="235" customFormat="1" ht="16.5" customHeight="1">
      <c r="A1" s="300" t="s">
        <v>3</v>
      </c>
      <c r="B1" s="300"/>
      <c r="C1" s="300"/>
      <c r="D1" s="300"/>
      <c r="E1" s="300"/>
      <c r="F1" s="300"/>
      <c r="G1" s="233"/>
      <c r="H1" s="233"/>
      <c r="I1" s="233"/>
    </row>
    <row r="2" spans="1:9" s="235" customFormat="1" ht="16.5" customHeight="1">
      <c r="A2" s="300" t="s">
        <v>251</v>
      </c>
      <c r="B2" s="300"/>
      <c r="C2" s="300"/>
      <c r="D2" s="300"/>
      <c r="E2" s="300"/>
      <c r="F2" s="300"/>
      <c r="G2" s="233"/>
      <c r="H2" s="233"/>
      <c r="I2" s="233"/>
    </row>
    <row r="3" spans="1:9" s="235" customFormat="1" ht="16.5" customHeight="1">
      <c r="A3" s="306" t="s">
        <v>318</v>
      </c>
      <c r="B3" s="306"/>
      <c r="C3" s="306"/>
      <c r="D3" s="306"/>
      <c r="E3" s="306"/>
      <c r="F3" s="306"/>
      <c r="G3" s="233"/>
      <c r="H3" s="233"/>
      <c r="I3" s="233"/>
    </row>
    <row r="4" spans="1:9" s="235" customFormat="1" ht="15.75">
      <c r="A4" s="307" t="s">
        <v>191</v>
      </c>
      <c r="B4" s="307"/>
      <c r="C4" s="307"/>
      <c r="D4" s="307"/>
      <c r="E4" s="307"/>
      <c r="F4" s="307"/>
    </row>
    <row r="5" spans="1:9" s="236" customFormat="1" ht="15.75">
      <c r="E5" s="236" t="s">
        <v>191</v>
      </c>
    </row>
    <row r="6" spans="1:9" s="239" customFormat="1" ht="33.4" customHeight="1">
      <c r="A6" s="237"/>
      <c r="B6" s="238" t="s">
        <v>48</v>
      </c>
      <c r="C6" s="237" t="s">
        <v>252</v>
      </c>
      <c r="D6" s="237" t="s">
        <v>253</v>
      </c>
      <c r="E6" s="237" t="s">
        <v>280</v>
      </c>
      <c r="F6" s="237" t="s">
        <v>254</v>
      </c>
    </row>
    <row r="7" spans="1:9" s="235" customFormat="1" ht="9" customHeight="1">
      <c r="A7" s="240"/>
      <c r="B7" s="241"/>
      <c r="C7" s="240"/>
      <c r="D7" s="240"/>
      <c r="E7" s="240"/>
      <c r="F7" s="240"/>
    </row>
    <row r="8" spans="1:9" s="235" customFormat="1" ht="19.149999999999999" customHeight="1">
      <c r="A8" s="242">
        <v>1</v>
      </c>
      <c r="B8" s="243" t="s">
        <v>49</v>
      </c>
      <c r="C8" s="253">
        <v>802258</v>
      </c>
      <c r="D8" s="253">
        <v>751417</v>
      </c>
      <c r="E8" s="253">
        <v>826144.18840924953</v>
      </c>
      <c r="F8" s="253">
        <v>23886.188409249531</v>
      </c>
      <c r="H8" s="244"/>
      <c r="I8" s="244"/>
    </row>
    <row r="9" spans="1:9" s="235" customFormat="1" ht="19.149999999999999" customHeight="1">
      <c r="A9" s="242">
        <v>2</v>
      </c>
      <c r="B9" s="243" t="s">
        <v>50</v>
      </c>
      <c r="C9" s="253">
        <v>279808</v>
      </c>
      <c r="D9" s="253">
        <v>266263</v>
      </c>
      <c r="E9" s="253">
        <v>290314.81634612568</v>
      </c>
      <c r="F9" s="253">
        <v>10506.816346125677</v>
      </c>
      <c r="H9" s="244"/>
      <c r="I9" s="244"/>
    </row>
    <row r="10" spans="1:9" s="235" customFormat="1" ht="19.149999999999999" customHeight="1">
      <c r="A10" s="242">
        <v>3</v>
      </c>
      <c r="B10" s="243" t="s">
        <v>255</v>
      </c>
      <c r="C10" s="253">
        <v>109813</v>
      </c>
      <c r="D10" s="253">
        <v>100018</v>
      </c>
      <c r="E10" s="253">
        <v>111149.22188111156</v>
      </c>
      <c r="F10" s="253">
        <v>1336.2218811115599</v>
      </c>
      <c r="H10" s="244"/>
      <c r="I10" s="244"/>
    </row>
    <row r="11" spans="1:9" s="235" customFormat="1" ht="19.149999999999999" customHeight="1">
      <c r="A11" s="242">
        <v>4</v>
      </c>
      <c r="B11" s="243" t="s">
        <v>256</v>
      </c>
      <c r="C11" s="253">
        <v>12956</v>
      </c>
      <c r="D11" s="253">
        <v>20398</v>
      </c>
      <c r="E11" s="253">
        <v>22577.43507345334</v>
      </c>
      <c r="F11" s="253">
        <v>9621.43507345334</v>
      </c>
      <c r="H11" s="244"/>
      <c r="I11" s="244"/>
    </row>
    <row r="12" spans="1:9" s="245" customFormat="1" ht="19.149999999999999" customHeight="1">
      <c r="A12" s="242">
        <v>5</v>
      </c>
      <c r="B12" s="243" t="s">
        <v>51</v>
      </c>
      <c r="C12" s="253">
        <v>181890</v>
      </c>
      <c r="D12" s="253">
        <v>153525</v>
      </c>
      <c r="E12" s="253">
        <v>169331.18650000001</v>
      </c>
      <c r="F12" s="253">
        <v>-12558.813499999989</v>
      </c>
      <c r="H12" s="246"/>
      <c r="I12" s="246"/>
    </row>
    <row r="13" spans="1:9" s="235" customFormat="1" ht="19.149999999999999" customHeight="1">
      <c r="A13" s="242">
        <v>6</v>
      </c>
      <c r="B13" s="243" t="s">
        <v>257</v>
      </c>
      <c r="C13" s="253">
        <v>85282</v>
      </c>
      <c r="D13" s="253">
        <v>75951</v>
      </c>
      <c r="E13" s="253">
        <v>84113.623076625212</v>
      </c>
      <c r="F13" s="253">
        <v>-1168.376923374788</v>
      </c>
    </row>
    <row r="14" spans="1:9" s="235" customFormat="1" ht="19.149999999999999" customHeight="1">
      <c r="A14" s="242">
        <v>7</v>
      </c>
      <c r="B14" s="243" t="s">
        <v>258</v>
      </c>
      <c r="C14" s="253">
        <v>13992</v>
      </c>
      <c r="D14" s="253">
        <v>11404</v>
      </c>
      <c r="E14" s="253">
        <v>12657.975575517841</v>
      </c>
      <c r="F14" s="253">
        <v>-1334.0244244821588</v>
      </c>
    </row>
    <row r="15" spans="1:9" s="245" customFormat="1" ht="19.149999999999999" customHeight="1">
      <c r="A15" s="242">
        <v>8</v>
      </c>
      <c r="B15" s="243" t="s">
        <v>53</v>
      </c>
      <c r="C15" s="216">
        <v>16.29</v>
      </c>
      <c r="D15" s="216">
        <v>17.222348241860711</v>
      </c>
      <c r="E15" s="256">
        <v>16.96576165777153</v>
      </c>
      <c r="F15" s="247">
        <v>0.67576165777153108</v>
      </c>
    </row>
    <row r="16" spans="1:9" s="235" customFormat="1" ht="19.149999999999999" customHeight="1">
      <c r="A16" s="242">
        <v>9</v>
      </c>
      <c r="B16" s="243" t="s">
        <v>259</v>
      </c>
      <c r="C16" s="216">
        <v>31.5</v>
      </c>
      <c r="D16" s="216">
        <v>30.893681627868553</v>
      </c>
      <c r="E16" s="256">
        <v>31.307764780060896</v>
      </c>
      <c r="F16" s="247">
        <v>-0.19223521993910353</v>
      </c>
    </row>
    <row r="17" spans="1:7" s="235" customFormat="1" ht="19.149999999999999" customHeight="1">
      <c r="A17" s="242">
        <v>10</v>
      </c>
      <c r="B17" s="243" t="s">
        <v>52</v>
      </c>
      <c r="C17" s="253">
        <v>30577</v>
      </c>
      <c r="D17" s="253">
        <v>29891.727272727272</v>
      </c>
      <c r="E17" s="255">
        <v>29949.935526014076</v>
      </c>
      <c r="F17" s="253">
        <v>-627.06447398592354</v>
      </c>
      <c r="G17" s="235" t="s">
        <v>191</v>
      </c>
    </row>
    <row r="18" spans="1:7" s="235" customFormat="1" ht="19.149999999999999" customHeight="1">
      <c r="A18" s="242">
        <v>11</v>
      </c>
      <c r="B18" s="243" t="s">
        <v>218</v>
      </c>
      <c r="C18" s="253">
        <v>16105</v>
      </c>
      <c r="D18" s="288">
        <v>15875.37866872359</v>
      </c>
      <c r="E18" s="253">
        <v>15915.733697455586</v>
      </c>
      <c r="F18" s="253">
        <v>-189.26630254441443</v>
      </c>
      <c r="G18" s="235" t="s">
        <v>191</v>
      </c>
    </row>
    <row r="19" spans="1:7" s="245" customFormat="1" ht="19.149999999999999" customHeight="1">
      <c r="A19" s="242">
        <v>12</v>
      </c>
      <c r="B19" s="243" t="s">
        <v>278</v>
      </c>
      <c r="C19" s="253">
        <v>46311</v>
      </c>
      <c r="D19" s="288">
        <v>46420.134546607129</v>
      </c>
      <c r="E19" s="253">
        <v>46526.233675207943</v>
      </c>
      <c r="F19" s="253">
        <v>215.23367520794272</v>
      </c>
    </row>
    <row r="20" spans="1:7" s="245" customFormat="1" ht="19.149999999999999" customHeight="1">
      <c r="A20" s="242">
        <v>13</v>
      </c>
      <c r="B20" s="243" t="s">
        <v>220</v>
      </c>
      <c r="C20" s="253">
        <v>5618</v>
      </c>
      <c r="D20" s="288">
        <v>6056.759336476237</v>
      </c>
      <c r="E20" s="253">
        <v>5902.8055770970668</v>
      </c>
      <c r="F20" s="253">
        <v>284.80557709706682</v>
      </c>
    </row>
    <row r="21" spans="1:7" s="245" customFormat="1" ht="19.149999999999999" customHeight="1">
      <c r="A21" s="242">
        <v>14</v>
      </c>
      <c r="B21" s="243" t="s">
        <v>221</v>
      </c>
      <c r="C21" s="253">
        <v>7607</v>
      </c>
      <c r="D21" s="288">
        <v>5984.8604026798703</v>
      </c>
      <c r="E21" s="253">
        <v>5876.3107478881939</v>
      </c>
      <c r="F21" s="253">
        <v>-1730.6892521118061</v>
      </c>
    </row>
    <row r="22" spans="1:7" s="245" customFormat="1" ht="19.149999999999999" customHeight="1">
      <c r="A22" s="248">
        <v>15</v>
      </c>
      <c r="B22" s="249" t="s">
        <v>260</v>
      </c>
      <c r="C22" s="254">
        <v>41835</v>
      </c>
      <c r="D22" s="254">
        <v>35881</v>
      </c>
      <c r="E22" s="254">
        <v>39553.524188209638</v>
      </c>
      <c r="F22" s="254">
        <v>-2281.4758117903621</v>
      </c>
    </row>
    <row r="23" spans="1:7" s="245" customFormat="1" ht="15.75">
      <c r="A23" s="234"/>
      <c r="B23" s="234"/>
      <c r="C23" s="187"/>
      <c r="D23" s="187"/>
      <c r="E23" s="187"/>
      <c r="F23" s="187"/>
    </row>
    <row r="24" spans="1:7" s="245" customFormat="1" ht="15.75">
      <c r="A24" s="250" t="s">
        <v>219</v>
      </c>
      <c r="B24" s="234" t="s">
        <v>285</v>
      </c>
      <c r="C24" s="187"/>
      <c r="D24" s="187"/>
      <c r="E24" s="187"/>
      <c r="F24" s="187"/>
    </row>
    <row r="25" spans="1:7" s="245" customFormat="1" ht="15.75">
      <c r="A25" s="250" t="s">
        <v>261</v>
      </c>
      <c r="B25" s="234" t="s">
        <v>274</v>
      </c>
      <c r="C25" s="187"/>
      <c r="D25" s="187"/>
      <c r="E25" s="187"/>
      <c r="F25" s="187"/>
    </row>
    <row r="26" spans="1:7">
      <c r="A26" s="287"/>
      <c r="B26" s="287"/>
    </row>
  </sheetData>
  <mergeCells count="4">
    <mergeCell ref="A1:F1"/>
    <mergeCell ref="A2:F2"/>
    <mergeCell ref="A3:F3"/>
    <mergeCell ref="A4:F4"/>
  </mergeCells>
  <printOptions horizontalCentered="1"/>
  <pageMargins left="0" right="0" top="0.5" bottom="1" header="0.5" footer="0.5"/>
  <pageSetup scale="85" orientation="landscape" r:id="rId1"/>
  <headerFooter alignWithMargins="0">
    <oddFooter>&amp;L&amp;8Schedule 8&amp;C&amp;8 &amp;R&amp;8&amp;P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Schedule 1</vt:lpstr>
      <vt:lpstr>Footnotes to Schedule 1</vt:lpstr>
      <vt:lpstr>Schedule 3</vt:lpstr>
      <vt:lpstr>Schedule 4</vt:lpstr>
      <vt:lpstr>Schedule 5</vt:lpstr>
      <vt:lpstr>Schedule 7</vt:lpstr>
      <vt:lpstr>Footnotes to Schedule 7</vt:lpstr>
      <vt:lpstr>Schedule 2</vt:lpstr>
      <vt:lpstr>Schedule 8</vt:lpstr>
      <vt:lpstr>Data</vt:lpstr>
      <vt:lpstr>'Footnotes to Schedule 1'!Print_Area</vt:lpstr>
      <vt:lpstr>'Footnotes to Schedule 7'!Print_Area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'Footnotes to Schedule 1'!Print_Titles</vt:lpstr>
      <vt:lpstr>'Schedule 1'!Print_Titles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Biggar,Lea Ann (DFPS)</cp:lastModifiedBy>
  <cp:lastPrinted>2016-07-15T15:51:53Z</cp:lastPrinted>
  <dcterms:created xsi:type="dcterms:W3CDTF">2007-10-30T15:19:17Z</dcterms:created>
  <dcterms:modified xsi:type="dcterms:W3CDTF">2016-09-29T13:04:28Z</dcterms:modified>
</cp:coreProperties>
</file>